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provencal\Documents\"/>
    </mc:Choice>
  </mc:AlternateContent>
  <xr:revisionPtr revIDLastSave="0" documentId="13_ncr:1_{D4E9C3C5-6001-477D-92B7-9EADF39FCBD6}" xr6:coauthVersionLast="47" xr6:coauthVersionMax="47" xr10:uidLastSave="{00000000-0000-0000-0000-000000000000}"/>
  <bookViews>
    <workbookView xWindow="-120" yWindow="-120" windowWidth="29040" windowHeight="15840" xr2:uid="{F7BF3A6B-D3A8-4A16-B6EF-5F1550123D9E}"/>
  </bookViews>
  <sheets>
    <sheet name="FY24" sheetId="1" r:id="rId1"/>
  </sheets>
  <definedNames>
    <definedName name="_xlnm._FilterDatabase" localSheetId="0" hidden="1">'FY24'!$A$7:$Y$518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518" i="1" l="1"/>
  <c r="V517" i="1"/>
  <c r="Q517" i="1"/>
  <c r="O517" i="1"/>
  <c r="M517" i="1"/>
  <c r="R516" i="1"/>
  <c r="W516" i="1" s="1"/>
  <c r="P516" i="1"/>
  <c r="P517" i="1" s="1"/>
  <c r="W515" i="1"/>
  <c r="R515" i="1"/>
  <c r="P515" i="1"/>
  <c r="R514" i="1"/>
  <c r="P514" i="1"/>
  <c r="N517" i="1"/>
  <c r="V513" i="1"/>
  <c r="S513" i="1"/>
  <c r="T513" i="1" s="1"/>
  <c r="Q513" i="1"/>
  <c r="P513" i="1"/>
  <c r="O513" i="1"/>
  <c r="N513" i="1"/>
  <c r="M513" i="1"/>
  <c r="T512" i="1"/>
  <c r="R512" i="1"/>
  <c r="W512" i="1" s="1"/>
  <c r="W511" i="1"/>
  <c r="T511" i="1"/>
  <c r="R511" i="1"/>
  <c r="U511" i="1" s="1"/>
  <c r="T510" i="1"/>
  <c r="R510" i="1"/>
  <c r="T509" i="1"/>
  <c r="R509" i="1"/>
  <c r="T508" i="1"/>
  <c r="R508" i="1"/>
  <c r="W508" i="1" s="1"/>
  <c r="T507" i="1"/>
  <c r="R507" i="1"/>
  <c r="T506" i="1"/>
  <c r="R506" i="1"/>
  <c r="T505" i="1"/>
  <c r="R505" i="1"/>
  <c r="T504" i="1"/>
  <c r="Y504" i="1" s="1"/>
  <c r="R504" i="1"/>
  <c r="W504" i="1" s="1"/>
  <c r="T503" i="1"/>
  <c r="R503" i="1"/>
  <c r="U503" i="1" s="1"/>
  <c r="T502" i="1"/>
  <c r="R502" i="1"/>
  <c r="W502" i="1" s="1"/>
  <c r="U501" i="1"/>
  <c r="T501" i="1"/>
  <c r="R501" i="1"/>
  <c r="W501" i="1" s="1"/>
  <c r="U500" i="1"/>
  <c r="T500" i="1"/>
  <c r="R500" i="1"/>
  <c r="W500" i="1" s="1"/>
  <c r="W499" i="1"/>
  <c r="T499" i="1"/>
  <c r="R499" i="1"/>
  <c r="U499" i="1" s="1"/>
  <c r="U498" i="1"/>
  <c r="T498" i="1"/>
  <c r="R498" i="1"/>
  <c r="W498" i="1" s="1"/>
  <c r="W497" i="1"/>
  <c r="T497" i="1"/>
  <c r="R497" i="1"/>
  <c r="U497" i="1" s="1"/>
  <c r="T496" i="1"/>
  <c r="R496" i="1"/>
  <c r="W496" i="1" s="1"/>
  <c r="T495" i="1"/>
  <c r="R495" i="1"/>
  <c r="T494" i="1"/>
  <c r="R494" i="1"/>
  <c r="U493" i="1"/>
  <c r="T493" i="1"/>
  <c r="R493" i="1"/>
  <c r="W493" i="1" s="1"/>
  <c r="T492" i="1"/>
  <c r="R492" i="1"/>
  <c r="W492" i="1" s="1"/>
  <c r="W491" i="1"/>
  <c r="T491" i="1"/>
  <c r="R491" i="1"/>
  <c r="V490" i="1"/>
  <c r="Q490" i="1"/>
  <c r="P490" i="1"/>
  <c r="O490" i="1"/>
  <c r="N490" i="1"/>
  <c r="M490" i="1"/>
  <c r="T489" i="1"/>
  <c r="R489" i="1"/>
  <c r="T488" i="1"/>
  <c r="R488" i="1"/>
  <c r="T487" i="1"/>
  <c r="R487" i="1"/>
  <c r="T486" i="1"/>
  <c r="R486" i="1"/>
  <c r="V485" i="1"/>
  <c r="Q485" i="1"/>
  <c r="P485" i="1"/>
  <c r="O485" i="1"/>
  <c r="N485" i="1"/>
  <c r="M485" i="1"/>
  <c r="R484" i="1"/>
  <c r="T484" i="1" s="1"/>
  <c r="R483" i="1"/>
  <c r="T483" i="1" s="1"/>
  <c r="R482" i="1"/>
  <c r="R481" i="1"/>
  <c r="V480" i="1"/>
  <c r="Q480" i="1"/>
  <c r="O480" i="1"/>
  <c r="N480" i="1"/>
  <c r="M480" i="1"/>
  <c r="R479" i="1"/>
  <c r="U479" i="1" s="1"/>
  <c r="W479" i="1" s="1"/>
  <c r="P479" i="1"/>
  <c r="T478" i="1"/>
  <c r="P478" i="1"/>
  <c r="R478" i="1" s="1"/>
  <c r="U478" i="1" s="1"/>
  <c r="W478" i="1" s="1"/>
  <c r="P477" i="1"/>
  <c r="R477" i="1" s="1"/>
  <c r="P476" i="1"/>
  <c r="R476" i="1" s="1"/>
  <c r="P475" i="1"/>
  <c r="R475" i="1" s="1"/>
  <c r="P474" i="1"/>
  <c r="R474" i="1" s="1"/>
  <c r="T474" i="1" s="1"/>
  <c r="R473" i="1"/>
  <c r="P473" i="1"/>
  <c r="V472" i="1"/>
  <c r="Q472" i="1"/>
  <c r="O472" i="1"/>
  <c r="N472" i="1"/>
  <c r="M472" i="1"/>
  <c r="R471" i="1"/>
  <c r="P471" i="1"/>
  <c r="P470" i="1"/>
  <c r="R470" i="1" s="1"/>
  <c r="U470" i="1" s="1"/>
  <c r="W470" i="1" s="1"/>
  <c r="W469" i="1"/>
  <c r="P469" i="1"/>
  <c r="R469" i="1" s="1"/>
  <c r="T469" i="1" s="1"/>
  <c r="W468" i="1"/>
  <c r="P468" i="1"/>
  <c r="R467" i="1"/>
  <c r="P467" i="1"/>
  <c r="V466" i="1"/>
  <c r="T466" i="1"/>
  <c r="S466" i="1"/>
  <c r="Q466" i="1"/>
  <c r="O466" i="1"/>
  <c r="N466" i="1"/>
  <c r="M466" i="1"/>
  <c r="T465" i="1"/>
  <c r="P465" i="1"/>
  <c r="V464" i="1"/>
  <c r="Q464" i="1"/>
  <c r="O464" i="1"/>
  <c r="N464" i="1"/>
  <c r="M464" i="1"/>
  <c r="T463" i="1"/>
  <c r="Y463" i="1" s="1"/>
  <c r="P463" i="1"/>
  <c r="R463" i="1" s="1"/>
  <c r="W463" i="1" s="1"/>
  <c r="R462" i="1"/>
  <c r="W462" i="1" s="1"/>
  <c r="P462" i="1"/>
  <c r="P461" i="1"/>
  <c r="R461" i="1" s="1"/>
  <c r="P460" i="1"/>
  <c r="R460" i="1" s="1"/>
  <c r="W460" i="1" s="1"/>
  <c r="P459" i="1"/>
  <c r="R459" i="1" s="1"/>
  <c r="W459" i="1" s="1"/>
  <c r="R458" i="1"/>
  <c r="P458" i="1"/>
  <c r="U457" i="1"/>
  <c r="P457" i="1"/>
  <c r="R457" i="1" s="1"/>
  <c r="W457" i="1" s="1"/>
  <c r="P456" i="1"/>
  <c r="R456" i="1" s="1"/>
  <c r="V455" i="1"/>
  <c r="Q455" i="1"/>
  <c r="O455" i="1"/>
  <c r="N455" i="1"/>
  <c r="M455" i="1"/>
  <c r="P454" i="1"/>
  <c r="R454" i="1" s="1"/>
  <c r="W453" i="1"/>
  <c r="P453" i="1"/>
  <c r="R453" i="1" s="1"/>
  <c r="T453" i="1" s="1"/>
  <c r="P452" i="1"/>
  <c r="R452" i="1" s="1"/>
  <c r="R451" i="1"/>
  <c r="P451" i="1"/>
  <c r="P450" i="1"/>
  <c r="R450" i="1" s="1"/>
  <c r="U450" i="1" s="1"/>
  <c r="W450" i="1" s="1"/>
  <c r="P449" i="1"/>
  <c r="R449" i="1" s="1"/>
  <c r="P448" i="1"/>
  <c r="R448" i="1" s="1"/>
  <c r="V447" i="1"/>
  <c r="Q447" i="1"/>
  <c r="O447" i="1"/>
  <c r="M447" i="1"/>
  <c r="P446" i="1"/>
  <c r="R446" i="1" s="1"/>
  <c r="P445" i="1"/>
  <c r="R445" i="1" s="1"/>
  <c r="P444" i="1"/>
  <c r="R444" i="1" s="1"/>
  <c r="T444" i="1" s="1"/>
  <c r="P443" i="1"/>
  <c r="R443" i="1" s="1"/>
  <c r="U443" i="1" s="1"/>
  <c r="P442" i="1"/>
  <c r="R442" i="1" s="1"/>
  <c r="P441" i="1"/>
  <c r="R441" i="1" s="1"/>
  <c r="T440" i="1"/>
  <c r="P440" i="1"/>
  <c r="R440" i="1" s="1"/>
  <c r="P439" i="1"/>
  <c r="V438" i="1"/>
  <c r="Q438" i="1"/>
  <c r="P438" i="1"/>
  <c r="O438" i="1"/>
  <c r="M438" i="1"/>
  <c r="W437" i="1"/>
  <c r="R437" i="1"/>
  <c r="T436" i="1"/>
  <c r="R436" i="1"/>
  <c r="W436" i="1" s="1"/>
  <c r="T435" i="1"/>
  <c r="R435" i="1"/>
  <c r="T434" i="1"/>
  <c r="R434" i="1"/>
  <c r="W434" i="1" s="1"/>
  <c r="T433" i="1"/>
  <c r="R433" i="1"/>
  <c r="W433" i="1" s="1"/>
  <c r="U432" i="1"/>
  <c r="R432" i="1"/>
  <c r="T432" i="1" s="1"/>
  <c r="U431" i="1"/>
  <c r="R431" i="1"/>
  <c r="T431" i="1" s="1"/>
  <c r="T430" i="1"/>
  <c r="R430" i="1"/>
  <c r="W430" i="1" s="1"/>
  <c r="R429" i="1"/>
  <c r="R428" i="1"/>
  <c r="W428" i="1" s="1"/>
  <c r="U427" i="1"/>
  <c r="T427" i="1"/>
  <c r="R427" i="1"/>
  <c r="W427" i="1" s="1"/>
  <c r="R426" i="1"/>
  <c r="W426" i="1" s="1"/>
  <c r="R425" i="1"/>
  <c r="W425" i="1" s="1"/>
  <c r="R424" i="1"/>
  <c r="T424" i="1" s="1"/>
  <c r="R423" i="1"/>
  <c r="R422" i="1"/>
  <c r="W422" i="1" s="1"/>
  <c r="V421" i="1"/>
  <c r="Q421" i="1"/>
  <c r="O421" i="1"/>
  <c r="M421" i="1"/>
  <c r="P420" i="1"/>
  <c r="R420" i="1" s="1"/>
  <c r="P419" i="1"/>
  <c r="R419" i="1" s="1"/>
  <c r="P418" i="1"/>
  <c r="R418" i="1" s="1"/>
  <c r="T418" i="1" s="1"/>
  <c r="P417" i="1"/>
  <c r="R417" i="1" s="1"/>
  <c r="U417" i="1" s="1"/>
  <c r="P416" i="1"/>
  <c r="R416" i="1" s="1"/>
  <c r="P415" i="1"/>
  <c r="R415" i="1" s="1"/>
  <c r="T415" i="1" s="1"/>
  <c r="P414" i="1"/>
  <c r="R414" i="1" s="1"/>
  <c r="P413" i="1"/>
  <c r="R413" i="1" s="1"/>
  <c r="U413" i="1" s="1"/>
  <c r="V412" i="1"/>
  <c r="Q412" i="1"/>
  <c r="O412" i="1"/>
  <c r="M412" i="1"/>
  <c r="P411" i="1"/>
  <c r="N412" i="1"/>
  <c r="V410" i="1"/>
  <c r="Q410" i="1"/>
  <c r="O410" i="1"/>
  <c r="M410" i="1"/>
  <c r="R409" i="1"/>
  <c r="P409" i="1"/>
  <c r="P410" i="1" s="1"/>
  <c r="N410" i="1"/>
  <c r="V408" i="1"/>
  <c r="Q408" i="1"/>
  <c r="O408" i="1"/>
  <c r="M408" i="1"/>
  <c r="P407" i="1"/>
  <c r="R407" i="1" s="1"/>
  <c r="P406" i="1"/>
  <c r="N408" i="1"/>
  <c r="V405" i="1"/>
  <c r="Q405" i="1"/>
  <c r="O405" i="1"/>
  <c r="M405" i="1"/>
  <c r="R404" i="1"/>
  <c r="P404" i="1"/>
  <c r="T403" i="1"/>
  <c r="R403" i="1"/>
  <c r="P403" i="1"/>
  <c r="R402" i="1"/>
  <c r="P402" i="1"/>
  <c r="R401" i="1"/>
  <c r="T401" i="1" s="1"/>
  <c r="P401" i="1"/>
  <c r="R400" i="1"/>
  <c r="P400" i="1"/>
  <c r="P399" i="1"/>
  <c r="R399" i="1" s="1"/>
  <c r="T399" i="1" s="1"/>
  <c r="P398" i="1"/>
  <c r="R398" i="1" s="1"/>
  <c r="P397" i="1"/>
  <c r="R397" i="1" s="1"/>
  <c r="T397" i="1" s="1"/>
  <c r="P396" i="1"/>
  <c r="R396" i="1" s="1"/>
  <c r="P395" i="1"/>
  <c r="R395" i="1" s="1"/>
  <c r="T395" i="1" s="1"/>
  <c r="P394" i="1"/>
  <c r="R394" i="1" s="1"/>
  <c r="P393" i="1"/>
  <c r="R393" i="1" s="1"/>
  <c r="T393" i="1" s="1"/>
  <c r="P392" i="1"/>
  <c r="R392" i="1" s="1"/>
  <c r="P391" i="1"/>
  <c r="R391" i="1" s="1"/>
  <c r="T391" i="1" s="1"/>
  <c r="P390" i="1"/>
  <c r="R390" i="1" s="1"/>
  <c r="P389" i="1"/>
  <c r="R389" i="1" s="1"/>
  <c r="T389" i="1" s="1"/>
  <c r="P388" i="1"/>
  <c r="R388" i="1" s="1"/>
  <c r="R387" i="1"/>
  <c r="T387" i="1" s="1"/>
  <c r="P387" i="1"/>
  <c r="R386" i="1"/>
  <c r="P386" i="1"/>
  <c r="R385" i="1"/>
  <c r="T385" i="1" s="1"/>
  <c r="P385" i="1"/>
  <c r="R384" i="1"/>
  <c r="P384" i="1"/>
  <c r="T383" i="1"/>
  <c r="P383" i="1"/>
  <c r="R383" i="1" s="1"/>
  <c r="P382" i="1"/>
  <c r="R382" i="1" s="1"/>
  <c r="P381" i="1"/>
  <c r="R381" i="1" s="1"/>
  <c r="P380" i="1"/>
  <c r="R380" i="1" s="1"/>
  <c r="P379" i="1"/>
  <c r="R379" i="1" s="1"/>
  <c r="P378" i="1"/>
  <c r="R378" i="1" s="1"/>
  <c r="T378" i="1" s="1"/>
  <c r="P377" i="1"/>
  <c r="R377" i="1" s="1"/>
  <c r="U377" i="1" s="1"/>
  <c r="W377" i="1" s="1"/>
  <c r="P376" i="1"/>
  <c r="R376" i="1" s="1"/>
  <c r="P375" i="1"/>
  <c r="R375" i="1" s="1"/>
  <c r="U375" i="1" s="1"/>
  <c r="W375" i="1" s="1"/>
  <c r="P374" i="1"/>
  <c r="R374" i="1" s="1"/>
  <c r="T374" i="1" s="1"/>
  <c r="P373" i="1"/>
  <c r="R373" i="1" s="1"/>
  <c r="P372" i="1"/>
  <c r="R372" i="1" s="1"/>
  <c r="T372" i="1" s="1"/>
  <c r="P371" i="1"/>
  <c r="R371" i="1" s="1"/>
  <c r="U371" i="1" s="1"/>
  <c r="W371" i="1" s="1"/>
  <c r="P370" i="1"/>
  <c r="R370" i="1" s="1"/>
  <c r="T370" i="1" s="1"/>
  <c r="P369" i="1"/>
  <c r="R369" i="1" s="1"/>
  <c r="U369" i="1" s="1"/>
  <c r="W369" i="1" s="1"/>
  <c r="P368" i="1"/>
  <c r="R368" i="1" s="1"/>
  <c r="P367" i="1"/>
  <c r="R367" i="1" s="1"/>
  <c r="U367" i="1" s="1"/>
  <c r="W367" i="1" s="1"/>
  <c r="P366" i="1"/>
  <c r="R366" i="1" s="1"/>
  <c r="T366" i="1" s="1"/>
  <c r="P365" i="1"/>
  <c r="R365" i="1" s="1"/>
  <c r="P364" i="1"/>
  <c r="R364" i="1" s="1"/>
  <c r="P363" i="1"/>
  <c r="R363" i="1" s="1"/>
  <c r="P362" i="1"/>
  <c r="R362" i="1" s="1"/>
  <c r="T362" i="1" s="1"/>
  <c r="P361" i="1"/>
  <c r="R361" i="1" s="1"/>
  <c r="P360" i="1"/>
  <c r="R360" i="1" s="1"/>
  <c r="P359" i="1"/>
  <c r="V358" i="1"/>
  <c r="Q358" i="1"/>
  <c r="O358" i="1"/>
  <c r="M358" i="1"/>
  <c r="P357" i="1"/>
  <c r="R357" i="1" s="1"/>
  <c r="T357" i="1" s="1"/>
  <c r="P356" i="1"/>
  <c r="R356" i="1" s="1"/>
  <c r="P355" i="1"/>
  <c r="R355" i="1" s="1"/>
  <c r="V354" i="1"/>
  <c r="Q354" i="1"/>
  <c r="O354" i="1"/>
  <c r="M354" i="1"/>
  <c r="P353" i="1"/>
  <c r="R353" i="1" s="1"/>
  <c r="P352" i="1"/>
  <c r="R352" i="1" s="1"/>
  <c r="P351" i="1"/>
  <c r="R351" i="1" s="1"/>
  <c r="U351" i="1" s="1"/>
  <c r="P350" i="1"/>
  <c r="R350" i="1" s="1"/>
  <c r="P349" i="1"/>
  <c r="R349" i="1" s="1"/>
  <c r="U349" i="1" s="1"/>
  <c r="P348" i="1"/>
  <c r="R348" i="1" s="1"/>
  <c r="T348" i="1" s="1"/>
  <c r="P347" i="1"/>
  <c r="R347" i="1" s="1"/>
  <c r="P346" i="1"/>
  <c r="R346" i="1" s="1"/>
  <c r="T346" i="1" s="1"/>
  <c r="P345" i="1"/>
  <c r="R345" i="1" s="1"/>
  <c r="T345" i="1" s="1"/>
  <c r="P344" i="1"/>
  <c r="R344" i="1" s="1"/>
  <c r="U343" i="1"/>
  <c r="T343" i="1"/>
  <c r="P343" i="1"/>
  <c r="R343" i="1" s="1"/>
  <c r="W343" i="1" s="1"/>
  <c r="P342" i="1"/>
  <c r="R342" i="1" s="1"/>
  <c r="P341" i="1"/>
  <c r="V340" i="1"/>
  <c r="Q340" i="1"/>
  <c r="O340" i="1"/>
  <c r="M340" i="1"/>
  <c r="W339" i="1"/>
  <c r="R339" i="1"/>
  <c r="P339" i="1"/>
  <c r="P338" i="1"/>
  <c r="R338" i="1" s="1"/>
  <c r="W338" i="1" s="1"/>
  <c r="P337" i="1"/>
  <c r="R337" i="1" s="1"/>
  <c r="V336" i="1"/>
  <c r="Q336" i="1"/>
  <c r="O336" i="1"/>
  <c r="M336" i="1"/>
  <c r="P335" i="1"/>
  <c r="R335" i="1" s="1"/>
  <c r="P334" i="1"/>
  <c r="V333" i="1"/>
  <c r="Q333" i="1"/>
  <c r="O333" i="1"/>
  <c r="M333" i="1"/>
  <c r="R332" i="1"/>
  <c r="W332" i="1" s="1"/>
  <c r="P332" i="1"/>
  <c r="P333" i="1" s="1"/>
  <c r="N333" i="1"/>
  <c r="V331" i="1"/>
  <c r="Q331" i="1"/>
  <c r="O331" i="1"/>
  <c r="M331" i="1"/>
  <c r="P330" i="1"/>
  <c r="R330" i="1" s="1"/>
  <c r="P329" i="1"/>
  <c r="N331" i="1"/>
  <c r="V328" i="1"/>
  <c r="Q328" i="1"/>
  <c r="O328" i="1"/>
  <c r="M328" i="1"/>
  <c r="P327" i="1"/>
  <c r="R327" i="1" s="1"/>
  <c r="W327" i="1" s="1"/>
  <c r="P326" i="1"/>
  <c r="R326" i="1" s="1"/>
  <c r="P325" i="1"/>
  <c r="R325" i="1" s="1"/>
  <c r="W325" i="1" s="1"/>
  <c r="P324" i="1"/>
  <c r="R324" i="1" s="1"/>
  <c r="P323" i="1"/>
  <c r="V322" i="1"/>
  <c r="Q322" i="1"/>
  <c r="O322" i="1"/>
  <c r="M322" i="1"/>
  <c r="P321" i="1"/>
  <c r="R321" i="1" s="1"/>
  <c r="P320" i="1"/>
  <c r="Q319" i="1"/>
  <c r="O319" i="1"/>
  <c r="M319" i="1"/>
  <c r="P318" i="1"/>
  <c r="R318" i="1" s="1"/>
  <c r="P317" i="1"/>
  <c r="R317" i="1" s="1"/>
  <c r="T317" i="1" s="1"/>
  <c r="P316" i="1"/>
  <c r="R316" i="1" s="1"/>
  <c r="R315" i="1"/>
  <c r="P315" i="1"/>
  <c r="P314" i="1"/>
  <c r="R314" i="1" s="1"/>
  <c r="P313" i="1"/>
  <c r="R313" i="1" s="1"/>
  <c r="P312" i="1"/>
  <c r="R312" i="1" s="1"/>
  <c r="R311" i="1"/>
  <c r="P311" i="1"/>
  <c r="P310" i="1"/>
  <c r="R310" i="1" s="1"/>
  <c r="P309" i="1"/>
  <c r="R309" i="1" s="1"/>
  <c r="P308" i="1"/>
  <c r="R308" i="1" s="1"/>
  <c r="P307" i="1"/>
  <c r="R307" i="1" s="1"/>
  <c r="T307" i="1" s="1"/>
  <c r="R306" i="1"/>
  <c r="U306" i="1" s="1"/>
  <c r="W306" i="1" s="1"/>
  <c r="P306" i="1"/>
  <c r="P305" i="1"/>
  <c r="R305" i="1" s="1"/>
  <c r="P304" i="1"/>
  <c r="R304" i="1" s="1"/>
  <c r="T304" i="1" s="1"/>
  <c r="Y304" i="1" s="1"/>
  <c r="W303" i="1"/>
  <c r="P303" i="1"/>
  <c r="R303" i="1" s="1"/>
  <c r="T303" i="1" s="1"/>
  <c r="W302" i="1"/>
  <c r="R302" i="1"/>
  <c r="T302" i="1" s="1"/>
  <c r="P302" i="1"/>
  <c r="P301" i="1"/>
  <c r="R301" i="1" s="1"/>
  <c r="R300" i="1"/>
  <c r="T300" i="1" s="1"/>
  <c r="P300" i="1"/>
  <c r="R299" i="1"/>
  <c r="P299" i="1"/>
  <c r="W298" i="1"/>
  <c r="T298" i="1"/>
  <c r="R298" i="1"/>
  <c r="P298" i="1"/>
  <c r="U297" i="1"/>
  <c r="W297" i="1" s="1"/>
  <c r="P297" i="1"/>
  <c r="R297" i="1" s="1"/>
  <c r="T297" i="1" s="1"/>
  <c r="T296" i="1"/>
  <c r="P296" i="1"/>
  <c r="R296" i="1" s="1"/>
  <c r="U296" i="1" s="1"/>
  <c r="W296" i="1" s="1"/>
  <c r="P295" i="1"/>
  <c r="R295" i="1" s="1"/>
  <c r="T295" i="1" s="1"/>
  <c r="R294" i="1"/>
  <c r="P294" i="1"/>
  <c r="U293" i="1"/>
  <c r="W293" i="1" s="1"/>
  <c r="P293" i="1"/>
  <c r="R293" i="1" s="1"/>
  <c r="T293" i="1" s="1"/>
  <c r="T292" i="1"/>
  <c r="R292" i="1"/>
  <c r="U292" i="1" s="1"/>
  <c r="W292" i="1" s="1"/>
  <c r="P292" i="1"/>
  <c r="U291" i="1"/>
  <c r="W291" i="1" s="1"/>
  <c r="P291" i="1"/>
  <c r="R291" i="1" s="1"/>
  <c r="T291" i="1" s="1"/>
  <c r="P290" i="1"/>
  <c r="R290" i="1" s="1"/>
  <c r="P289" i="1"/>
  <c r="R289" i="1" s="1"/>
  <c r="R288" i="1"/>
  <c r="P288" i="1"/>
  <c r="U287" i="1"/>
  <c r="W287" i="1" s="1"/>
  <c r="P287" i="1"/>
  <c r="R287" i="1" s="1"/>
  <c r="T287" i="1" s="1"/>
  <c r="R286" i="1"/>
  <c r="P286" i="1"/>
  <c r="T285" i="1"/>
  <c r="P285" i="1"/>
  <c r="R285" i="1" s="1"/>
  <c r="P284" i="1"/>
  <c r="R284" i="1" s="1"/>
  <c r="P283" i="1"/>
  <c r="R283" i="1" s="1"/>
  <c r="P282" i="1"/>
  <c r="R282" i="1" s="1"/>
  <c r="U282" i="1" s="1"/>
  <c r="W282" i="1" s="1"/>
  <c r="P281" i="1"/>
  <c r="R281" i="1" s="1"/>
  <c r="R280" i="1"/>
  <c r="U280" i="1" s="1"/>
  <c r="W280" i="1" s="1"/>
  <c r="P280" i="1"/>
  <c r="U279" i="1"/>
  <c r="W279" i="1" s="1"/>
  <c r="P279" i="1"/>
  <c r="R279" i="1" s="1"/>
  <c r="T279" i="1" s="1"/>
  <c r="P278" i="1"/>
  <c r="R278" i="1" s="1"/>
  <c r="T278" i="1" s="1"/>
  <c r="P277" i="1"/>
  <c r="R277" i="1" s="1"/>
  <c r="U277" i="1" s="1"/>
  <c r="W277" i="1" s="1"/>
  <c r="P276" i="1"/>
  <c r="R276" i="1" s="1"/>
  <c r="P275" i="1"/>
  <c r="R275" i="1" s="1"/>
  <c r="P274" i="1"/>
  <c r="R274" i="1" s="1"/>
  <c r="Q273" i="1"/>
  <c r="O273" i="1"/>
  <c r="M273" i="1"/>
  <c r="P272" i="1"/>
  <c r="R272" i="1" s="1"/>
  <c r="P271" i="1"/>
  <c r="R271" i="1" s="1"/>
  <c r="U271" i="1" s="1"/>
  <c r="P270" i="1"/>
  <c r="R270" i="1" s="1"/>
  <c r="R269" i="1"/>
  <c r="T269" i="1" s="1"/>
  <c r="P268" i="1"/>
  <c r="R268" i="1" s="1"/>
  <c r="P267" i="1"/>
  <c r="R267" i="1" s="1"/>
  <c r="P266" i="1"/>
  <c r="R266" i="1" s="1"/>
  <c r="U266" i="1" s="1"/>
  <c r="P265" i="1"/>
  <c r="R265" i="1" s="1"/>
  <c r="T264" i="1"/>
  <c r="R264" i="1"/>
  <c r="P264" i="1"/>
  <c r="P263" i="1"/>
  <c r="R263" i="1" s="1"/>
  <c r="R262" i="1"/>
  <c r="P262" i="1"/>
  <c r="U261" i="1"/>
  <c r="R261" i="1"/>
  <c r="T261" i="1" s="1"/>
  <c r="P261" i="1"/>
  <c r="P260" i="1"/>
  <c r="R260" i="1" s="1"/>
  <c r="T260" i="1" s="1"/>
  <c r="R259" i="1"/>
  <c r="P259" i="1"/>
  <c r="R258" i="1"/>
  <c r="T258" i="1" s="1"/>
  <c r="P258" i="1"/>
  <c r="P257" i="1"/>
  <c r="R257" i="1" s="1"/>
  <c r="W257" i="1" s="1"/>
  <c r="P256" i="1"/>
  <c r="R256" i="1" s="1"/>
  <c r="T256" i="1" s="1"/>
  <c r="P255" i="1"/>
  <c r="R255" i="1" s="1"/>
  <c r="P254" i="1"/>
  <c r="R254" i="1" s="1"/>
  <c r="T254" i="1" s="1"/>
  <c r="R253" i="1"/>
  <c r="W253" i="1" s="1"/>
  <c r="P253" i="1"/>
  <c r="T252" i="1"/>
  <c r="R252" i="1"/>
  <c r="P252" i="1"/>
  <c r="R251" i="1"/>
  <c r="P251" i="1"/>
  <c r="V250" i="1"/>
  <c r="Q250" i="1"/>
  <c r="O250" i="1"/>
  <c r="M250" i="1"/>
  <c r="P249" i="1"/>
  <c r="R249" i="1" s="1"/>
  <c r="P248" i="1"/>
  <c r="R248" i="1" s="1"/>
  <c r="P247" i="1"/>
  <c r="R247" i="1" s="1"/>
  <c r="T247" i="1" s="1"/>
  <c r="P246" i="1"/>
  <c r="N250" i="1"/>
  <c r="V245" i="1"/>
  <c r="Q245" i="1"/>
  <c r="O245" i="1"/>
  <c r="M245" i="1"/>
  <c r="P244" i="1"/>
  <c r="R244" i="1" s="1"/>
  <c r="W244" i="1" s="1"/>
  <c r="P243" i="1"/>
  <c r="R243" i="1" s="1"/>
  <c r="T243" i="1" s="1"/>
  <c r="P242" i="1"/>
  <c r="R242" i="1" s="1"/>
  <c r="P241" i="1"/>
  <c r="R241" i="1" s="1"/>
  <c r="T241" i="1" s="1"/>
  <c r="P240" i="1"/>
  <c r="R240" i="1" s="1"/>
  <c r="W240" i="1" s="1"/>
  <c r="P239" i="1"/>
  <c r="R239" i="1" s="1"/>
  <c r="T239" i="1" s="1"/>
  <c r="P238" i="1"/>
  <c r="R238" i="1" s="1"/>
  <c r="P237" i="1"/>
  <c r="R237" i="1" s="1"/>
  <c r="T237" i="1" s="1"/>
  <c r="P236" i="1"/>
  <c r="R236" i="1" s="1"/>
  <c r="W236" i="1" s="1"/>
  <c r="P235" i="1"/>
  <c r="R235" i="1" s="1"/>
  <c r="T235" i="1" s="1"/>
  <c r="V234" i="1"/>
  <c r="Q234" i="1"/>
  <c r="O234" i="1"/>
  <c r="M234" i="1"/>
  <c r="P233" i="1"/>
  <c r="N234" i="1"/>
  <c r="V232" i="1"/>
  <c r="Q232" i="1"/>
  <c r="O232" i="1"/>
  <c r="M232" i="1"/>
  <c r="R231" i="1"/>
  <c r="R232" i="1" s="1"/>
  <c r="P231" i="1"/>
  <c r="P232" i="1" s="1"/>
  <c r="N232" i="1"/>
  <c r="V230" i="1"/>
  <c r="Q230" i="1"/>
  <c r="O230" i="1"/>
  <c r="M230" i="1"/>
  <c r="P229" i="1"/>
  <c r="N230" i="1"/>
  <c r="V228" i="1"/>
  <c r="Q228" i="1"/>
  <c r="O228" i="1"/>
  <c r="M228" i="1"/>
  <c r="P227" i="1"/>
  <c r="R227" i="1" s="1"/>
  <c r="W227" i="1" s="1"/>
  <c r="P226" i="1"/>
  <c r="P228" i="1" s="1"/>
  <c r="N228" i="1"/>
  <c r="V225" i="1"/>
  <c r="Q225" i="1"/>
  <c r="O225" i="1"/>
  <c r="M225" i="1"/>
  <c r="P224" i="1"/>
  <c r="R224" i="1" s="1"/>
  <c r="P223" i="1"/>
  <c r="V222" i="1"/>
  <c r="Q222" i="1"/>
  <c r="O222" i="1"/>
  <c r="M222" i="1"/>
  <c r="P221" i="1"/>
  <c r="R221" i="1" s="1"/>
  <c r="N222" i="1"/>
  <c r="V220" i="1"/>
  <c r="Q220" i="1"/>
  <c r="O220" i="1"/>
  <c r="M220" i="1"/>
  <c r="W219" i="1"/>
  <c r="U219" i="1"/>
  <c r="P219" i="1"/>
  <c r="R219" i="1" s="1"/>
  <c r="T219" i="1" s="1"/>
  <c r="P218" i="1"/>
  <c r="R218" i="1" s="1"/>
  <c r="P217" i="1"/>
  <c r="N220" i="1"/>
  <c r="V216" i="1"/>
  <c r="Q216" i="1"/>
  <c r="O216" i="1"/>
  <c r="M216" i="1"/>
  <c r="P215" i="1"/>
  <c r="P216" i="1" s="1"/>
  <c r="R214" i="1"/>
  <c r="W214" i="1" s="1"/>
  <c r="P214" i="1"/>
  <c r="V213" i="1"/>
  <c r="Q213" i="1"/>
  <c r="O213" i="1"/>
  <c r="M213" i="1"/>
  <c r="P212" i="1"/>
  <c r="N213" i="1"/>
  <c r="V211" i="1"/>
  <c r="Q211" i="1"/>
  <c r="O211" i="1"/>
  <c r="M211" i="1"/>
  <c r="P210" i="1"/>
  <c r="R210" i="1" s="1"/>
  <c r="P209" i="1"/>
  <c r="N211" i="1"/>
  <c r="V208" i="1"/>
  <c r="Q208" i="1"/>
  <c r="O208" i="1"/>
  <c r="M208" i="1"/>
  <c r="P207" i="1"/>
  <c r="N208" i="1"/>
  <c r="V206" i="1"/>
  <c r="Q206" i="1"/>
  <c r="O206" i="1"/>
  <c r="M206" i="1"/>
  <c r="P205" i="1"/>
  <c r="N206" i="1"/>
  <c r="V204" i="1"/>
  <c r="Q204" i="1"/>
  <c r="O204" i="1"/>
  <c r="M204" i="1"/>
  <c r="P203" i="1"/>
  <c r="N204" i="1"/>
  <c r="V202" i="1"/>
  <c r="Q202" i="1"/>
  <c r="O202" i="1"/>
  <c r="M202" i="1"/>
  <c r="P201" i="1"/>
  <c r="R201" i="1" s="1"/>
  <c r="P200" i="1"/>
  <c r="V199" i="1"/>
  <c r="Q199" i="1"/>
  <c r="O199" i="1"/>
  <c r="M199" i="1"/>
  <c r="P198" i="1"/>
  <c r="R198" i="1" s="1"/>
  <c r="P197" i="1"/>
  <c r="R197" i="1" s="1"/>
  <c r="N199" i="1"/>
  <c r="V196" i="1"/>
  <c r="Q196" i="1"/>
  <c r="O196" i="1"/>
  <c r="M196" i="1"/>
  <c r="P195" i="1"/>
  <c r="R195" i="1" s="1"/>
  <c r="U195" i="1" s="1"/>
  <c r="P194" i="1"/>
  <c r="V193" i="1"/>
  <c r="Q193" i="1"/>
  <c r="O193" i="1"/>
  <c r="M193" i="1"/>
  <c r="P192" i="1"/>
  <c r="R192" i="1" s="1"/>
  <c r="T192" i="1" s="1"/>
  <c r="P191" i="1"/>
  <c r="R191" i="1" s="1"/>
  <c r="P190" i="1"/>
  <c r="R190" i="1" s="1"/>
  <c r="T190" i="1" s="1"/>
  <c r="P189" i="1"/>
  <c r="R189" i="1" s="1"/>
  <c r="W189" i="1" s="1"/>
  <c r="R188" i="1"/>
  <c r="T188" i="1" s="1"/>
  <c r="P188" i="1"/>
  <c r="R187" i="1"/>
  <c r="W187" i="1" s="1"/>
  <c r="P187" i="1"/>
  <c r="R186" i="1"/>
  <c r="T186" i="1" s="1"/>
  <c r="P186" i="1"/>
  <c r="W185" i="1"/>
  <c r="R185" i="1"/>
  <c r="P185" i="1"/>
  <c r="P184" i="1"/>
  <c r="V183" i="1"/>
  <c r="Q183" i="1"/>
  <c r="O183" i="1"/>
  <c r="M183" i="1"/>
  <c r="P182" i="1"/>
  <c r="R182" i="1" s="1"/>
  <c r="U182" i="1" s="1"/>
  <c r="T181" i="1"/>
  <c r="P181" i="1"/>
  <c r="R181" i="1" s="1"/>
  <c r="U180" i="1"/>
  <c r="P180" i="1"/>
  <c r="R180" i="1" s="1"/>
  <c r="P179" i="1"/>
  <c r="R179" i="1" s="1"/>
  <c r="P178" i="1"/>
  <c r="R178" i="1" s="1"/>
  <c r="P177" i="1"/>
  <c r="R177" i="1" s="1"/>
  <c r="T177" i="1" s="1"/>
  <c r="P176" i="1"/>
  <c r="R176" i="1" s="1"/>
  <c r="U176" i="1" s="1"/>
  <c r="P175" i="1"/>
  <c r="R175" i="1" s="1"/>
  <c r="P174" i="1"/>
  <c r="R174" i="1" s="1"/>
  <c r="U174" i="1" s="1"/>
  <c r="T173" i="1"/>
  <c r="P173" i="1"/>
  <c r="R173" i="1" s="1"/>
  <c r="U172" i="1"/>
  <c r="P172" i="1"/>
  <c r="R172" i="1" s="1"/>
  <c r="P171" i="1"/>
  <c r="R171" i="1" s="1"/>
  <c r="T171" i="1" s="1"/>
  <c r="U170" i="1"/>
  <c r="T170" i="1"/>
  <c r="Y170" i="1" s="1"/>
  <c r="R170" i="1"/>
  <c r="W170" i="1" s="1"/>
  <c r="P169" i="1"/>
  <c r="R169" i="1" s="1"/>
  <c r="W169" i="1" s="1"/>
  <c r="P168" i="1"/>
  <c r="R168" i="1" s="1"/>
  <c r="T168" i="1" s="1"/>
  <c r="V167" i="1"/>
  <c r="Q167" i="1"/>
  <c r="O167" i="1"/>
  <c r="M167" i="1"/>
  <c r="P166" i="1"/>
  <c r="N167" i="1"/>
  <c r="Q165" i="1"/>
  <c r="O165" i="1"/>
  <c r="M165" i="1"/>
  <c r="R164" i="1"/>
  <c r="P164" i="1"/>
  <c r="P163" i="1"/>
  <c r="R163" i="1" s="1"/>
  <c r="T163" i="1" s="1"/>
  <c r="P162" i="1"/>
  <c r="R162" i="1" s="1"/>
  <c r="P161" i="1"/>
  <c r="R161" i="1" s="1"/>
  <c r="P160" i="1"/>
  <c r="R160" i="1" s="1"/>
  <c r="U160" i="1" s="1"/>
  <c r="P159" i="1"/>
  <c r="R159" i="1" s="1"/>
  <c r="P158" i="1"/>
  <c r="R158" i="1" s="1"/>
  <c r="P157" i="1"/>
  <c r="R157" i="1" s="1"/>
  <c r="P156" i="1"/>
  <c r="R156" i="1" s="1"/>
  <c r="P155" i="1"/>
  <c r="R155" i="1" s="1"/>
  <c r="P154" i="1"/>
  <c r="R154" i="1" s="1"/>
  <c r="P153" i="1"/>
  <c r="R153" i="1" s="1"/>
  <c r="P152" i="1"/>
  <c r="R152" i="1" s="1"/>
  <c r="P151" i="1"/>
  <c r="R151" i="1" s="1"/>
  <c r="P150" i="1"/>
  <c r="R150" i="1" s="1"/>
  <c r="P149" i="1"/>
  <c r="R149" i="1" s="1"/>
  <c r="P148" i="1"/>
  <c r="R148" i="1" s="1"/>
  <c r="U148" i="1" s="1"/>
  <c r="W148" i="1" s="1"/>
  <c r="P147" i="1"/>
  <c r="R147" i="1" s="1"/>
  <c r="U147" i="1" s="1"/>
  <c r="W147" i="1" s="1"/>
  <c r="U146" i="1"/>
  <c r="W146" i="1" s="1"/>
  <c r="T146" i="1"/>
  <c r="P146" i="1"/>
  <c r="R146" i="1" s="1"/>
  <c r="T145" i="1"/>
  <c r="P145" i="1"/>
  <c r="R145" i="1" s="1"/>
  <c r="U145" i="1" s="1"/>
  <c r="W145" i="1" s="1"/>
  <c r="R144" i="1"/>
  <c r="U144" i="1" s="1"/>
  <c r="W144" i="1" s="1"/>
  <c r="R143" i="1"/>
  <c r="R142" i="1"/>
  <c r="U141" i="1"/>
  <c r="W141" i="1" s="1"/>
  <c r="T141" i="1"/>
  <c r="R141" i="1"/>
  <c r="R140" i="1"/>
  <c r="R139" i="1"/>
  <c r="T139" i="1" s="1"/>
  <c r="R138" i="1"/>
  <c r="T138" i="1" s="1"/>
  <c r="R137" i="1"/>
  <c r="U137" i="1" s="1"/>
  <c r="W137" i="1" s="1"/>
  <c r="P136" i="1"/>
  <c r="R136" i="1" s="1"/>
  <c r="U136" i="1" s="1"/>
  <c r="W136" i="1" s="1"/>
  <c r="P135" i="1"/>
  <c r="R135" i="1" s="1"/>
  <c r="T135" i="1" s="1"/>
  <c r="P134" i="1"/>
  <c r="R134" i="1" s="1"/>
  <c r="P133" i="1"/>
  <c r="R133" i="1" s="1"/>
  <c r="U132" i="1"/>
  <c r="W132" i="1" s="1"/>
  <c r="T132" i="1"/>
  <c r="R131" i="1"/>
  <c r="T131" i="1" s="1"/>
  <c r="R130" i="1"/>
  <c r="T130" i="1" s="1"/>
  <c r="U129" i="1"/>
  <c r="W129" i="1" s="1"/>
  <c r="T129" i="1"/>
  <c r="T128" i="1"/>
  <c r="R128" i="1"/>
  <c r="U128" i="1" s="1"/>
  <c r="W128" i="1" s="1"/>
  <c r="T127" i="1"/>
  <c r="R127" i="1"/>
  <c r="U127" i="1" s="1"/>
  <c r="W127" i="1" s="1"/>
  <c r="P126" i="1"/>
  <c r="V125" i="1"/>
  <c r="Q125" i="1"/>
  <c r="O125" i="1"/>
  <c r="M125" i="1"/>
  <c r="P124" i="1"/>
  <c r="R124" i="1" s="1"/>
  <c r="P123" i="1"/>
  <c r="R123" i="1" s="1"/>
  <c r="P122" i="1"/>
  <c r="R122" i="1" s="1"/>
  <c r="R121" i="1"/>
  <c r="W121" i="1" s="1"/>
  <c r="P120" i="1"/>
  <c r="N125" i="1"/>
  <c r="V119" i="1"/>
  <c r="Q119" i="1"/>
  <c r="O119" i="1"/>
  <c r="M119" i="1"/>
  <c r="P118" i="1"/>
  <c r="R118" i="1" s="1"/>
  <c r="U118" i="1" s="1"/>
  <c r="P117" i="1"/>
  <c r="R117" i="1" s="1"/>
  <c r="T117" i="1" s="1"/>
  <c r="P116" i="1"/>
  <c r="R116" i="1" s="1"/>
  <c r="U116" i="1" s="1"/>
  <c r="P115" i="1"/>
  <c r="R115" i="1" s="1"/>
  <c r="T115" i="1" s="1"/>
  <c r="P114" i="1"/>
  <c r="R114" i="1" s="1"/>
  <c r="U114" i="1" s="1"/>
  <c r="P113" i="1"/>
  <c r="R113" i="1" s="1"/>
  <c r="T113" i="1" s="1"/>
  <c r="P112" i="1"/>
  <c r="R112" i="1" s="1"/>
  <c r="U112" i="1" s="1"/>
  <c r="P111" i="1"/>
  <c r="R111" i="1" s="1"/>
  <c r="V110" i="1"/>
  <c r="Q110" i="1"/>
  <c r="O110" i="1"/>
  <c r="M110" i="1"/>
  <c r="P109" i="1"/>
  <c r="R109" i="1" s="1"/>
  <c r="U109" i="1" s="1"/>
  <c r="P108" i="1"/>
  <c r="R108" i="1" s="1"/>
  <c r="P107" i="1"/>
  <c r="R107" i="1" s="1"/>
  <c r="T106" i="1"/>
  <c r="P106" i="1"/>
  <c r="R106" i="1" s="1"/>
  <c r="U105" i="1"/>
  <c r="P105" i="1"/>
  <c r="R105" i="1" s="1"/>
  <c r="P104" i="1"/>
  <c r="R104" i="1" s="1"/>
  <c r="P103" i="1"/>
  <c r="N110" i="1"/>
  <c r="V102" i="1"/>
  <c r="Q102" i="1"/>
  <c r="O102" i="1"/>
  <c r="M102" i="1"/>
  <c r="P101" i="1"/>
  <c r="R101" i="1" s="1"/>
  <c r="W101" i="1" s="1"/>
  <c r="R100" i="1"/>
  <c r="T100" i="1" s="1"/>
  <c r="P100" i="1"/>
  <c r="R99" i="1"/>
  <c r="P99" i="1"/>
  <c r="R98" i="1"/>
  <c r="T98" i="1" s="1"/>
  <c r="P98" i="1"/>
  <c r="W97" i="1"/>
  <c r="R97" i="1"/>
  <c r="P97" i="1"/>
  <c r="P96" i="1"/>
  <c r="R96" i="1" s="1"/>
  <c r="T96" i="1" s="1"/>
  <c r="P95" i="1"/>
  <c r="V94" i="1"/>
  <c r="Q94" i="1"/>
  <c r="O94" i="1"/>
  <c r="M94" i="1"/>
  <c r="P93" i="1"/>
  <c r="P94" i="1" s="1"/>
  <c r="N94" i="1"/>
  <c r="V92" i="1"/>
  <c r="Q92" i="1"/>
  <c r="O92" i="1"/>
  <c r="M92" i="1"/>
  <c r="P91" i="1"/>
  <c r="R91" i="1" s="1"/>
  <c r="T91" i="1" s="1"/>
  <c r="P90" i="1"/>
  <c r="N92" i="1"/>
  <c r="V89" i="1"/>
  <c r="Q89" i="1"/>
  <c r="O89" i="1"/>
  <c r="M89" i="1"/>
  <c r="W88" i="1"/>
  <c r="R88" i="1"/>
  <c r="P88" i="1"/>
  <c r="P87" i="1"/>
  <c r="R87" i="1" s="1"/>
  <c r="T87" i="1" s="1"/>
  <c r="P86" i="1"/>
  <c r="R86" i="1" s="1"/>
  <c r="V85" i="1"/>
  <c r="Q85" i="1"/>
  <c r="O85" i="1"/>
  <c r="M85" i="1"/>
  <c r="P84" i="1"/>
  <c r="R84" i="1" s="1"/>
  <c r="P83" i="1"/>
  <c r="V82" i="1"/>
  <c r="Q82" i="1"/>
  <c r="O82" i="1"/>
  <c r="M82" i="1"/>
  <c r="P81" i="1"/>
  <c r="R81" i="1" s="1"/>
  <c r="U81" i="1" s="1"/>
  <c r="P80" i="1"/>
  <c r="R80" i="1" s="1"/>
  <c r="P79" i="1"/>
  <c r="R79" i="1" s="1"/>
  <c r="T78" i="1"/>
  <c r="P78" i="1"/>
  <c r="R78" i="1" s="1"/>
  <c r="U77" i="1"/>
  <c r="P77" i="1"/>
  <c r="R77" i="1" s="1"/>
  <c r="P76" i="1"/>
  <c r="R76" i="1" s="1"/>
  <c r="P75" i="1"/>
  <c r="R75" i="1" s="1"/>
  <c r="P74" i="1"/>
  <c r="V73" i="1"/>
  <c r="Q73" i="1"/>
  <c r="O73" i="1"/>
  <c r="M73" i="1"/>
  <c r="P72" i="1"/>
  <c r="R72" i="1" s="1"/>
  <c r="T72" i="1" s="1"/>
  <c r="R71" i="1"/>
  <c r="W71" i="1" s="1"/>
  <c r="P71" i="1"/>
  <c r="P70" i="1"/>
  <c r="R70" i="1" s="1"/>
  <c r="T70" i="1" s="1"/>
  <c r="P69" i="1"/>
  <c r="R69" i="1" s="1"/>
  <c r="P68" i="1"/>
  <c r="R68" i="1" s="1"/>
  <c r="T68" i="1" s="1"/>
  <c r="P67" i="1"/>
  <c r="R67" i="1" s="1"/>
  <c r="W67" i="1" s="1"/>
  <c r="P66" i="1"/>
  <c r="R66" i="1" s="1"/>
  <c r="T66" i="1" s="1"/>
  <c r="P65" i="1"/>
  <c r="R65" i="1" s="1"/>
  <c r="P64" i="1"/>
  <c r="P63" i="1"/>
  <c r="R63" i="1" s="1"/>
  <c r="W63" i="1" s="1"/>
  <c r="R62" i="1"/>
  <c r="T62" i="1" s="1"/>
  <c r="P62" i="1"/>
  <c r="V61" i="1"/>
  <c r="Q61" i="1"/>
  <c r="O61" i="1"/>
  <c r="M61" i="1"/>
  <c r="P60" i="1"/>
  <c r="R60" i="1" s="1"/>
  <c r="P59" i="1"/>
  <c r="R59" i="1" s="1"/>
  <c r="T59" i="1" s="1"/>
  <c r="P58" i="1"/>
  <c r="R58" i="1" s="1"/>
  <c r="U58" i="1" s="1"/>
  <c r="P57" i="1"/>
  <c r="R57" i="1" s="1"/>
  <c r="P56" i="1"/>
  <c r="R56" i="1" s="1"/>
  <c r="P55" i="1"/>
  <c r="R55" i="1" s="1"/>
  <c r="T55" i="1" s="1"/>
  <c r="P54" i="1"/>
  <c r="R54" i="1" s="1"/>
  <c r="U54" i="1" s="1"/>
  <c r="P53" i="1"/>
  <c r="R53" i="1" s="1"/>
  <c r="P52" i="1"/>
  <c r="V51" i="1"/>
  <c r="Q51" i="1"/>
  <c r="O51" i="1"/>
  <c r="M51" i="1"/>
  <c r="R50" i="1"/>
  <c r="P50" i="1"/>
  <c r="R49" i="1"/>
  <c r="P49" i="1"/>
  <c r="P51" i="1" s="1"/>
  <c r="N51" i="1"/>
  <c r="V48" i="1"/>
  <c r="Q48" i="1"/>
  <c r="O48" i="1"/>
  <c r="M48" i="1"/>
  <c r="U47" i="1"/>
  <c r="P47" i="1"/>
  <c r="R47" i="1" s="1"/>
  <c r="P46" i="1"/>
  <c r="R46" i="1" s="1"/>
  <c r="P45" i="1"/>
  <c r="R45" i="1" s="1"/>
  <c r="P44" i="1"/>
  <c r="R44" i="1" s="1"/>
  <c r="W44" i="1" s="1"/>
  <c r="R43" i="1"/>
  <c r="T43" i="1" s="1"/>
  <c r="P43" i="1"/>
  <c r="R42" i="1"/>
  <c r="P42" i="1"/>
  <c r="R41" i="1"/>
  <c r="T41" i="1" s="1"/>
  <c r="P41" i="1"/>
  <c r="W40" i="1"/>
  <c r="R40" i="1"/>
  <c r="P40" i="1"/>
  <c r="P39" i="1"/>
  <c r="R39" i="1" s="1"/>
  <c r="T39" i="1" s="1"/>
  <c r="P38" i="1"/>
  <c r="R38" i="1" s="1"/>
  <c r="P37" i="1"/>
  <c r="R37" i="1" s="1"/>
  <c r="P36" i="1"/>
  <c r="R36" i="1" s="1"/>
  <c r="P35" i="1"/>
  <c r="R35" i="1" s="1"/>
  <c r="R34" i="1"/>
  <c r="P34" i="1"/>
  <c r="P33" i="1"/>
  <c r="R33" i="1" s="1"/>
  <c r="P32" i="1"/>
  <c r="R32" i="1" s="1"/>
  <c r="P31" i="1"/>
  <c r="R31" i="1" s="1"/>
  <c r="P30" i="1"/>
  <c r="R30" i="1" s="1"/>
  <c r="P29" i="1"/>
  <c r="R29" i="1" s="1"/>
  <c r="R28" i="1"/>
  <c r="P28" i="1"/>
  <c r="P27" i="1"/>
  <c r="R27" i="1" s="1"/>
  <c r="R26" i="1"/>
  <c r="P26" i="1"/>
  <c r="P25" i="1"/>
  <c r="R25" i="1" s="1"/>
  <c r="P24" i="1"/>
  <c r="R24" i="1" s="1"/>
  <c r="P23" i="1"/>
  <c r="R23" i="1" s="1"/>
  <c r="P22" i="1"/>
  <c r="R22" i="1" s="1"/>
  <c r="V21" i="1"/>
  <c r="Q21" i="1"/>
  <c r="O21" i="1"/>
  <c r="M21" i="1"/>
  <c r="P20" i="1"/>
  <c r="R20" i="1" s="1"/>
  <c r="P19" i="1"/>
  <c r="R19" i="1" s="1"/>
  <c r="T18" i="1"/>
  <c r="P18" i="1"/>
  <c r="R18" i="1" s="1"/>
  <c r="U17" i="1"/>
  <c r="P17" i="1"/>
  <c r="R17" i="1" s="1"/>
  <c r="P16" i="1"/>
  <c r="R16" i="1" s="1"/>
  <c r="P15" i="1"/>
  <c r="R15" i="1" s="1"/>
  <c r="P14" i="1"/>
  <c r="R14" i="1" s="1"/>
  <c r="T14" i="1" s="1"/>
  <c r="P13" i="1"/>
  <c r="R13" i="1" s="1"/>
  <c r="U13" i="1" s="1"/>
  <c r="P12" i="1"/>
  <c r="R12" i="1" s="1"/>
  <c r="V11" i="1"/>
  <c r="Q11" i="1"/>
  <c r="O11" i="1"/>
  <c r="M11" i="1"/>
  <c r="P10" i="1"/>
  <c r="R10" i="1" s="1"/>
  <c r="R9" i="1"/>
  <c r="P9" i="1"/>
  <c r="P8" i="1"/>
  <c r="R8" i="1" s="1"/>
  <c r="Y502" i="1" l="1"/>
  <c r="P11" i="1"/>
  <c r="N48" i="1"/>
  <c r="N89" i="1"/>
  <c r="P89" i="1"/>
  <c r="N216" i="1"/>
  <c r="P340" i="1"/>
  <c r="U483" i="1"/>
  <c r="W483" i="1" s="1"/>
  <c r="U484" i="1"/>
  <c r="W484" i="1" s="1"/>
  <c r="P73" i="1"/>
  <c r="N82" i="1"/>
  <c r="N119" i="1"/>
  <c r="Y298" i="1"/>
  <c r="P211" i="1"/>
  <c r="R215" i="1"/>
  <c r="R226" i="1"/>
  <c r="R228" i="1" s="1"/>
  <c r="U269" i="1"/>
  <c r="N322" i="1"/>
  <c r="N336" i="1"/>
  <c r="T369" i="1"/>
  <c r="T371" i="1"/>
  <c r="U372" i="1"/>
  <c r="W372" i="1" s="1"/>
  <c r="Y372" i="1" s="1"/>
  <c r="U424" i="1"/>
  <c r="T425" i="1"/>
  <c r="T426" i="1"/>
  <c r="U430" i="1"/>
  <c r="U433" i="1"/>
  <c r="U463" i="1"/>
  <c r="T479" i="1"/>
  <c r="Y479" i="1" s="1"/>
  <c r="W503" i="1"/>
  <c r="U504" i="1"/>
  <c r="U308" i="1"/>
  <c r="W308" i="1" s="1"/>
  <c r="T308" i="1"/>
  <c r="W321" i="1"/>
  <c r="T321" i="1"/>
  <c r="P206" i="1"/>
  <c r="R205" i="1"/>
  <c r="W205" i="1" s="1"/>
  <c r="U270" i="1"/>
  <c r="T270" i="1"/>
  <c r="T281" i="1"/>
  <c r="U281" i="1"/>
  <c r="W281" i="1" s="1"/>
  <c r="U288" i="1"/>
  <c r="W288" i="1" s="1"/>
  <c r="Y288" i="1" s="1"/>
  <c r="T288" i="1"/>
  <c r="U294" i="1"/>
  <c r="W294" i="1" s="1"/>
  <c r="T294" i="1"/>
  <c r="Y294" i="1" s="1"/>
  <c r="W335" i="1"/>
  <c r="U335" i="1"/>
  <c r="U363" i="1"/>
  <c r="W363" i="1" s="1"/>
  <c r="T363" i="1"/>
  <c r="N438" i="1"/>
  <c r="W489" i="1"/>
  <c r="U489" i="1"/>
  <c r="U495" i="1"/>
  <c r="W495" i="1"/>
  <c r="Y495" i="1" s="1"/>
  <c r="N21" i="1"/>
  <c r="R64" i="1"/>
  <c r="T64" i="1" s="1"/>
  <c r="R93" i="1"/>
  <c r="R94" i="1" s="1"/>
  <c r="P119" i="1"/>
  <c r="T121" i="1"/>
  <c r="T144" i="1"/>
  <c r="T147" i="1"/>
  <c r="T148" i="1"/>
  <c r="P193" i="1"/>
  <c r="P204" i="1"/>
  <c r="R203" i="1"/>
  <c r="W203" i="1" s="1"/>
  <c r="W204" i="1" s="1"/>
  <c r="T280" i="1"/>
  <c r="Y280" i="1" s="1"/>
  <c r="P328" i="1"/>
  <c r="R323" i="1"/>
  <c r="W323" i="1" s="1"/>
  <c r="T335" i="1"/>
  <c r="Y129" i="1"/>
  <c r="Y427" i="1"/>
  <c r="N11" i="1"/>
  <c r="N61" i="1"/>
  <c r="N85" i="1"/>
  <c r="N102" i="1"/>
  <c r="P125" i="1"/>
  <c r="U121" i="1"/>
  <c r="N165" i="1"/>
  <c r="T137" i="1"/>
  <c r="T160" i="1"/>
  <c r="R184" i="1"/>
  <c r="T184" i="1" s="1"/>
  <c r="P222" i="1"/>
  <c r="N225" i="1"/>
  <c r="W224" i="1"/>
  <c r="U224" i="1"/>
  <c r="T224" i="1"/>
  <c r="Y224" i="1" s="1"/>
  <c r="P245" i="1"/>
  <c r="U264" i="1"/>
  <c r="W264" i="1"/>
  <c r="Y264" i="1" s="1"/>
  <c r="U272" i="1"/>
  <c r="W272" i="1"/>
  <c r="U284" i="1"/>
  <c r="W284" i="1" s="1"/>
  <c r="T284" i="1"/>
  <c r="Y284" i="1" s="1"/>
  <c r="U290" i="1"/>
  <c r="W290" i="1" s="1"/>
  <c r="Y290" i="1" s="1"/>
  <c r="T290" i="1"/>
  <c r="T306" i="1"/>
  <c r="Y306" i="1" s="1"/>
  <c r="N354" i="1"/>
  <c r="Y343" i="1"/>
  <c r="N358" i="1"/>
  <c r="U361" i="1"/>
  <c r="W361" i="1" s="1"/>
  <c r="T361" i="1"/>
  <c r="U366" i="1"/>
  <c r="W366" i="1" s="1"/>
  <c r="Y366" i="1" s="1"/>
  <c r="W435" i="1"/>
  <c r="U435" i="1"/>
  <c r="Y453" i="1"/>
  <c r="P480" i="1"/>
  <c r="T476" i="1"/>
  <c r="U476" i="1"/>
  <c r="W476" i="1" s="1"/>
  <c r="U487" i="1"/>
  <c r="W487" i="1"/>
  <c r="Y492" i="1"/>
  <c r="W506" i="1"/>
  <c r="U506" i="1"/>
  <c r="W510" i="1"/>
  <c r="Y510" i="1" s="1"/>
  <c r="U510" i="1"/>
  <c r="W345" i="1"/>
  <c r="Y345" i="1" s="1"/>
  <c r="U345" i="1"/>
  <c r="U482" i="1"/>
  <c r="W482" i="1" s="1"/>
  <c r="W494" i="1"/>
  <c r="Y494" i="1" s="1"/>
  <c r="U494" i="1"/>
  <c r="U507" i="1"/>
  <c r="W507" i="1"/>
  <c r="N245" i="1"/>
  <c r="N273" i="1"/>
  <c r="U275" i="1"/>
  <c r="W275" i="1" s="1"/>
  <c r="Y275" i="1" s="1"/>
  <c r="T275" i="1"/>
  <c r="T289" i="1"/>
  <c r="U289" i="1"/>
  <c r="W289" i="1" s="1"/>
  <c r="N328" i="1"/>
  <c r="W330" i="1"/>
  <c r="T330" i="1"/>
  <c r="Y330" i="1" s="1"/>
  <c r="T364" i="1"/>
  <c r="U364" i="1"/>
  <c r="W364" i="1" s="1"/>
  <c r="U473" i="1"/>
  <c r="W473" i="1" s="1"/>
  <c r="Y478" i="1"/>
  <c r="R485" i="1"/>
  <c r="U481" i="1"/>
  <c r="T481" i="1"/>
  <c r="W486" i="1"/>
  <c r="Y486" i="1" s="1"/>
  <c r="U486" i="1"/>
  <c r="W505" i="1"/>
  <c r="U505" i="1"/>
  <c r="W509" i="1"/>
  <c r="Y509" i="1" s="1"/>
  <c r="U509" i="1"/>
  <c r="N196" i="1"/>
  <c r="P199" i="1"/>
  <c r="N202" i="1"/>
  <c r="P358" i="1"/>
  <c r="U434" i="1"/>
  <c r="N447" i="1"/>
  <c r="Y496" i="1"/>
  <c r="P196" i="1"/>
  <c r="R209" i="1"/>
  <c r="W209" i="1" s="1"/>
  <c r="Y219" i="1"/>
  <c r="U295" i="1"/>
  <c r="W295" i="1" s="1"/>
  <c r="Y295" i="1" s="1"/>
  <c r="R340" i="1"/>
  <c r="U374" i="1"/>
  <c r="W374" i="1" s="1"/>
  <c r="N405" i="1"/>
  <c r="N421" i="1"/>
  <c r="R438" i="1"/>
  <c r="Y512" i="1"/>
  <c r="R21" i="1"/>
  <c r="W12" i="1"/>
  <c r="U12" i="1"/>
  <c r="W16" i="1"/>
  <c r="U16" i="1"/>
  <c r="T19" i="1"/>
  <c r="W19" i="1"/>
  <c r="U22" i="1"/>
  <c r="R48" i="1"/>
  <c r="T25" i="1"/>
  <c r="W25" i="1"/>
  <c r="U25" i="1"/>
  <c r="U26" i="1"/>
  <c r="T26" i="1"/>
  <c r="T29" i="1"/>
  <c r="W29" i="1"/>
  <c r="U29" i="1"/>
  <c r="U30" i="1"/>
  <c r="T30" i="1"/>
  <c r="T33" i="1"/>
  <c r="W33" i="1"/>
  <c r="U33" i="1"/>
  <c r="U34" i="1"/>
  <c r="T34" i="1"/>
  <c r="T37" i="1"/>
  <c r="W37" i="1"/>
  <c r="U37" i="1"/>
  <c r="U38" i="1"/>
  <c r="T38" i="1"/>
  <c r="W46" i="1"/>
  <c r="U46" i="1"/>
  <c r="S51" i="1"/>
  <c r="T51" i="1" s="1"/>
  <c r="U50" i="1"/>
  <c r="T50" i="1"/>
  <c r="W53" i="1"/>
  <c r="U53" i="1"/>
  <c r="T56" i="1"/>
  <c r="W56" i="1"/>
  <c r="U69" i="1"/>
  <c r="T69" i="1"/>
  <c r="W76" i="1"/>
  <c r="U76" i="1"/>
  <c r="T79" i="1"/>
  <c r="W79" i="1"/>
  <c r="P85" i="1"/>
  <c r="R83" i="1"/>
  <c r="U86" i="1"/>
  <c r="R89" i="1"/>
  <c r="U99" i="1"/>
  <c r="T99" i="1"/>
  <c r="P110" i="1"/>
  <c r="R103" i="1"/>
  <c r="W108" i="1"/>
  <c r="U108" i="1"/>
  <c r="T111" i="1"/>
  <c r="Y121" i="1"/>
  <c r="U123" i="1"/>
  <c r="T123" i="1"/>
  <c r="W123" i="1"/>
  <c r="T10" i="1"/>
  <c r="U10" i="1"/>
  <c r="W10" i="1" s="1"/>
  <c r="T13" i="1"/>
  <c r="W13" i="1"/>
  <c r="T16" i="1"/>
  <c r="W18" i="1"/>
  <c r="U18" i="1"/>
  <c r="U19" i="1"/>
  <c r="W22" i="1"/>
  <c r="W26" i="1"/>
  <c r="W30" i="1"/>
  <c r="W34" i="1"/>
  <c r="W38" i="1"/>
  <c r="U44" i="1"/>
  <c r="T44" i="1"/>
  <c r="T46" i="1"/>
  <c r="T49" i="1"/>
  <c r="W50" i="1"/>
  <c r="R51" i="1"/>
  <c r="T53" i="1"/>
  <c r="W55" i="1"/>
  <c r="U55" i="1"/>
  <c r="U56" i="1"/>
  <c r="T58" i="1"/>
  <c r="W58" i="1"/>
  <c r="N73" i="1"/>
  <c r="U67" i="1"/>
  <c r="T67" i="1"/>
  <c r="W69" i="1"/>
  <c r="T76" i="1"/>
  <c r="W78" i="1"/>
  <c r="U78" i="1"/>
  <c r="U79" i="1"/>
  <c r="T81" i="1"/>
  <c r="W81" i="1"/>
  <c r="W86" i="1"/>
  <c r="P92" i="1"/>
  <c r="R90" i="1"/>
  <c r="U97" i="1"/>
  <c r="T97" i="1"/>
  <c r="W99" i="1"/>
  <c r="T105" i="1"/>
  <c r="W105" i="1"/>
  <c r="T108" i="1"/>
  <c r="T134" i="1"/>
  <c r="U134" i="1"/>
  <c r="W134" i="1" s="1"/>
  <c r="Y137" i="1"/>
  <c r="T27" i="1"/>
  <c r="W27" i="1"/>
  <c r="U27" i="1"/>
  <c r="U28" i="1"/>
  <c r="T28" i="1"/>
  <c r="T31" i="1"/>
  <c r="W31" i="1"/>
  <c r="U31" i="1"/>
  <c r="T35" i="1"/>
  <c r="W35" i="1"/>
  <c r="U35" i="1"/>
  <c r="U36" i="1"/>
  <c r="T36" i="1"/>
  <c r="U42" i="1"/>
  <c r="T42" i="1"/>
  <c r="T45" i="1"/>
  <c r="W45" i="1"/>
  <c r="P61" i="1"/>
  <c r="R52" i="1"/>
  <c r="T60" i="1"/>
  <c r="W60" i="1"/>
  <c r="T15" i="1"/>
  <c r="W15" i="1"/>
  <c r="W20" i="1"/>
  <c r="U20" i="1"/>
  <c r="T23" i="1"/>
  <c r="W23" i="1"/>
  <c r="U23" i="1"/>
  <c r="U24" i="1"/>
  <c r="T24" i="1"/>
  <c r="U32" i="1"/>
  <c r="T32" i="1"/>
  <c r="W57" i="1"/>
  <c r="U57" i="1"/>
  <c r="U65" i="1"/>
  <c r="T65" i="1"/>
  <c r="T75" i="1"/>
  <c r="W75" i="1"/>
  <c r="W80" i="1"/>
  <c r="U80" i="1"/>
  <c r="W84" i="1"/>
  <c r="U84" i="1"/>
  <c r="W104" i="1"/>
  <c r="U104" i="1"/>
  <c r="T107" i="1"/>
  <c r="W107" i="1"/>
  <c r="T133" i="1"/>
  <c r="U133" i="1"/>
  <c r="W133" i="1" s="1"/>
  <c r="R11" i="1"/>
  <c r="U8" i="1"/>
  <c r="U9" i="1"/>
  <c r="W9" i="1" s="1"/>
  <c r="T9" i="1"/>
  <c r="W14" i="1"/>
  <c r="U14" i="1"/>
  <c r="U15" i="1"/>
  <c r="T17" i="1"/>
  <c r="W17" i="1"/>
  <c r="T20" i="1"/>
  <c r="P48" i="1"/>
  <c r="W24" i="1"/>
  <c r="W28" i="1"/>
  <c r="W32" i="1"/>
  <c r="W36" i="1"/>
  <c r="U40" i="1"/>
  <c r="T40" i="1"/>
  <c r="W42" i="1"/>
  <c r="U45" i="1"/>
  <c r="T47" i="1"/>
  <c r="W47" i="1"/>
  <c r="T54" i="1"/>
  <c r="W54" i="1"/>
  <c r="T57" i="1"/>
  <c r="W59" i="1"/>
  <c r="U59" i="1"/>
  <c r="U60" i="1"/>
  <c r="U63" i="1"/>
  <c r="T63" i="1"/>
  <c r="W65" i="1"/>
  <c r="U71" i="1"/>
  <c r="T71" i="1"/>
  <c r="P82" i="1"/>
  <c r="U75" i="1"/>
  <c r="T77" i="1"/>
  <c r="W77" i="1"/>
  <c r="T80" i="1"/>
  <c r="T84" i="1"/>
  <c r="U88" i="1"/>
  <c r="T88" i="1"/>
  <c r="W91" i="1"/>
  <c r="U91" i="1"/>
  <c r="P102" i="1"/>
  <c r="R95" i="1"/>
  <c r="U101" i="1"/>
  <c r="T101" i="1"/>
  <c r="T104" i="1"/>
  <c r="W106" i="1"/>
  <c r="U106" i="1"/>
  <c r="U107" i="1"/>
  <c r="T109" i="1"/>
  <c r="W109" i="1"/>
  <c r="T122" i="1"/>
  <c r="W122" i="1"/>
  <c r="U122" i="1"/>
  <c r="W124" i="1"/>
  <c r="U124" i="1"/>
  <c r="T124" i="1"/>
  <c r="Y127" i="1"/>
  <c r="Y128" i="1"/>
  <c r="Y132" i="1"/>
  <c r="Y145" i="1"/>
  <c r="W179" i="1"/>
  <c r="U179" i="1"/>
  <c r="M518" i="1"/>
  <c r="P21" i="1"/>
  <c r="U39" i="1"/>
  <c r="U41" i="1"/>
  <c r="U43" i="1"/>
  <c r="U49" i="1"/>
  <c r="U62" i="1"/>
  <c r="U64" i="1"/>
  <c r="U66" i="1"/>
  <c r="U68" i="1"/>
  <c r="U70" i="1"/>
  <c r="U72" i="1"/>
  <c r="U87" i="1"/>
  <c r="U96" i="1"/>
  <c r="U98" i="1"/>
  <c r="U100" i="1"/>
  <c r="U111" i="1"/>
  <c r="T112" i="1"/>
  <c r="U113" i="1"/>
  <c r="T114" i="1"/>
  <c r="U115" i="1"/>
  <c r="T116" i="1"/>
  <c r="U117" i="1"/>
  <c r="T118" i="1"/>
  <c r="R120" i="1"/>
  <c r="U130" i="1"/>
  <c r="W130" i="1" s="1"/>
  <c r="U131" i="1"/>
  <c r="W131" i="1" s="1"/>
  <c r="U135" i="1"/>
  <c r="W135" i="1" s="1"/>
  <c r="T136" i="1"/>
  <c r="U138" i="1"/>
  <c r="W138" i="1" s="1"/>
  <c r="U139" i="1"/>
  <c r="W139" i="1" s="1"/>
  <c r="Y141" i="1"/>
  <c r="U151" i="1"/>
  <c r="W151" i="1" s="1"/>
  <c r="T151" i="1"/>
  <c r="U155" i="1"/>
  <c r="W155" i="1" s="1"/>
  <c r="T155" i="1"/>
  <c r="U159" i="1"/>
  <c r="T159" i="1"/>
  <c r="U164" i="1"/>
  <c r="W164" i="1" s="1"/>
  <c r="T164" i="1"/>
  <c r="N183" i="1"/>
  <c r="W173" i="1"/>
  <c r="U173" i="1"/>
  <c r="T176" i="1"/>
  <c r="W176" i="1"/>
  <c r="T179" i="1"/>
  <c r="W181" i="1"/>
  <c r="U181" i="1"/>
  <c r="U185" i="1"/>
  <c r="T185" i="1"/>
  <c r="T195" i="1"/>
  <c r="W195" i="1"/>
  <c r="R206" i="1"/>
  <c r="W218" i="1"/>
  <c r="U218" i="1"/>
  <c r="T218" i="1"/>
  <c r="W249" i="1"/>
  <c r="U249" i="1"/>
  <c r="T249" i="1"/>
  <c r="Y279" i="1"/>
  <c r="T376" i="1"/>
  <c r="U376" i="1"/>
  <c r="W376" i="1" s="1"/>
  <c r="W118" i="1"/>
  <c r="W171" i="1"/>
  <c r="U171" i="1"/>
  <c r="T174" i="1"/>
  <c r="W174" i="1"/>
  <c r="U187" i="1"/>
  <c r="T187" i="1"/>
  <c r="P202" i="1"/>
  <c r="R200" i="1"/>
  <c r="U255" i="1"/>
  <c r="T255" i="1"/>
  <c r="W255" i="1"/>
  <c r="W461" i="1"/>
  <c r="U461" i="1"/>
  <c r="T461" i="1"/>
  <c r="W39" i="1"/>
  <c r="W41" i="1"/>
  <c r="W43" i="1"/>
  <c r="W49" i="1"/>
  <c r="W62" i="1"/>
  <c r="W64" i="1"/>
  <c r="W66" i="1"/>
  <c r="W68" i="1"/>
  <c r="W70" i="1"/>
  <c r="W72" i="1"/>
  <c r="R73" i="1"/>
  <c r="W87" i="1"/>
  <c r="W96" i="1"/>
  <c r="W98" i="1"/>
  <c r="W100" i="1"/>
  <c r="W111" i="1"/>
  <c r="W113" i="1"/>
  <c r="W115" i="1"/>
  <c r="W117" i="1"/>
  <c r="P165" i="1"/>
  <c r="U140" i="1"/>
  <c r="W140" i="1" s="1"/>
  <c r="T140" i="1"/>
  <c r="T142" i="1"/>
  <c r="U142" i="1"/>
  <c r="W142" i="1" s="1"/>
  <c r="Y144" i="1"/>
  <c r="Y146" i="1"/>
  <c r="Y148" i="1"/>
  <c r="T150" i="1"/>
  <c r="U150" i="1"/>
  <c r="W150" i="1" s="1"/>
  <c r="T154" i="1"/>
  <c r="U154" i="1"/>
  <c r="W154" i="1" s="1"/>
  <c r="T158" i="1"/>
  <c r="U158" i="1"/>
  <c r="W158" i="1" s="1"/>
  <c r="U162" i="1"/>
  <c r="W162" i="1" s="1"/>
  <c r="T162" i="1"/>
  <c r="P167" i="1"/>
  <c r="R166" i="1"/>
  <c r="P183" i="1"/>
  <c r="W175" i="1"/>
  <c r="U175" i="1"/>
  <c r="T178" i="1"/>
  <c r="W178" i="1"/>
  <c r="U191" i="1"/>
  <c r="T191" i="1"/>
  <c r="S199" i="1"/>
  <c r="T199" i="1" s="1"/>
  <c r="U198" i="1"/>
  <c r="T198" i="1"/>
  <c r="W201" i="1"/>
  <c r="U201" i="1"/>
  <c r="R207" i="1"/>
  <c r="P208" i="1"/>
  <c r="T210" i="1"/>
  <c r="U210" i="1"/>
  <c r="W210" i="1"/>
  <c r="W211" i="1" s="1"/>
  <c r="U226" i="1"/>
  <c r="W226" i="1"/>
  <c r="U242" i="1"/>
  <c r="T242" i="1"/>
  <c r="W242" i="1"/>
  <c r="R245" i="1"/>
  <c r="W112" i="1"/>
  <c r="W114" i="1"/>
  <c r="W116" i="1"/>
  <c r="R119" i="1"/>
  <c r="T152" i="1"/>
  <c r="U152" i="1"/>
  <c r="W152" i="1" s="1"/>
  <c r="T156" i="1"/>
  <c r="U156" i="1"/>
  <c r="W156" i="1" s="1"/>
  <c r="T182" i="1"/>
  <c r="W182" i="1"/>
  <c r="U221" i="1"/>
  <c r="U222" i="1" s="1"/>
  <c r="W221" i="1"/>
  <c r="R222" i="1"/>
  <c r="O518" i="1"/>
  <c r="R74" i="1"/>
  <c r="R126" i="1"/>
  <c r="T143" i="1"/>
  <c r="U143" i="1"/>
  <c r="W143" i="1" s="1"/>
  <c r="U149" i="1"/>
  <c r="W149" i="1" s="1"/>
  <c r="T149" i="1"/>
  <c r="U153" i="1"/>
  <c r="W153" i="1" s="1"/>
  <c r="T153" i="1"/>
  <c r="U157" i="1"/>
  <c r="W157" i="1" s="1"/>
  <c r="T157" i="1"/>
  <c r="V160" i="1"/>
  <c r="W160" i="1" s="1"/>
  <c r="T161" i="1"/>
  <c r="U161" i="1"/>
  <c r="W161" i="1" s="1"/>
  <c r="U169" i="1"/>
  <c r="T169" i="1"/>
  <c r="T172" i="1"/>
  <c r="W172" i="1"/>
  <c r="T175" i="1"/>
  <c r="W177" i="1"/>
  <c r="U177" i="1"/>
  <c r="U178" i="1"/>
  <c r="T180" i="1"/>
  <c r="W180" i="1"/>
  <c r="N193" i="1"/>
  <c r="U189" i="1"/>
  <c r="T189" i="1"/>
  <c r="Y189" i="1" s="1"/>
  <c r="W191" i="1"/>
  <c r="T197" i="1"/>
  <c r="W198" i="1"/>
  <c r="R199" i="1"/>
  <c r="T201" i="1"/>
  <c r="R229" i="1"/>
  <c r="P230" i="1"/>
  <c r="T263" i="1"/>
  <c r="W263" i="1"/>
  <c r="U263" i="1"/>
  <c r="P336" i="1"/>
  <c r="R334" i="1"/>
  <c r="U163" i="1"/>
  <c r="W163" i="1" s="1"/>
  <c r="U168" i="1"/>
  <c r="R183" i="1"/>
  <c r="U186" i="1"/>
  <c r="U188" i="1"/>
  <c r="U190" i="1"/>
  <c r="U192" i="1"/>
  <c r="U197" i="1"/>
  <c r="U209" i="1"/>
  <c r="R211" i="1"/>
  <c r="R212" i="1"/>
  <c r="P213" i="1"/>
  <c r="T215" i="1"/>
  <c r="U215" i="1"/>
  <c r="P225" i="1"/>
  <c r="R223" i="1"/>
  <c r="U231" i="1"/>
  <c r="U232" i="1" s="1"/>
  <c r="U240" i="1"/>
  <c r="T240" i="1"/>
  <c r="P250" i="1"/>
  <c r="R246" i="1"/>
  <c r="U253" i="1"/>
  <c r="T253" i="1"/>
  <c r="U268" i="1"/>
  <c r="V268" i="1"/>
  <c r="V273" i="1" s="1"/>
  <c r="T268" i="1"/>
  <c r="T276" i="1"/>
  <c r="U276" i="1"/>
  <c r="W276" i="1" s="1"/>
  <c r="T305" i="1"/>
  <c r="U305" i="1"/>
  <c r="W305" i="1" s="1"/>
  <c r="T309" i="1"/>
  <c r="U309" i="1"/>
  <c r="W309" i="1" s="1"/>
  <c r="W168" i="1"/>
  <c r="W184" i="1"/>
  <c r="W186" i="1"/>
  <c r="W188" i="1"/>
  <c r="W190" i="1"/>
  <c r="W192" i="1"/>
  <c r="W197" i="1"/>
  <c r="U214" i="1"/>
  <c r="R216" i="1"/>
  <c r="R217" i="1"/>
  <c r="P220" i="1"/>
  <c r="P234" i="1"/>
  <c r="R233" i="1"/>
  <c r="U238" i="1"/>
  <c r="T238" i="1"/>
  <c r="T248" i="1"/>
  <c r="W248" i="1"/>
  <c r="U251" i="1"/>
  <c r="R273" i="1"/>
  <c r="U259" i="1"/>
  <c r="T259" i="1"/>
  <c r="R319" i="1"/>
  <c r="U274" i="1"/>
  <c r="U286" i="1"/>
  <c r="W286" i="1" s="1"/>
  <c r="T286" i="1"/>
  <c r="U373" i="1"/>
  <c r="W373" i="1" s="1"/>
  <c r="T373" i="1"/>
  <c r="R194" i="1"/>
  <c r="W215" i="1"/>
  <c r="W216" i="1" s="1"/>
  <c r="T227" i="1"/>
  <c r="U227" i="1"/>
  <c r="W231" i="1"/>
  <c r="U236" i="1"/>
  <c r="T236" i="1"/>
  <c r="W238" i="1"/>
  <c r="U244" i="1"/>
  <c r="T244" i="1"/>
  <c r="W247" i="1"/>
  <c r="U247" i="1"/>
  <c r="U248" i="1"/>
  <c r="W251" i="1"/>
  <c r="U257" i="1"/>
  <c r="T257" i="1"/>
  <c r="Y257" i="1" s="1"/>
  <c r="W259" i="1"/>
  <c r="U262" i="1"/>
  <c r="W262" i="1"/>
  <c r="T262" i="1"/>
  <c r="T265" i="1"/>
  <c r="W265" i="1"/>
  <c r="U265" i="1"/>
  <c r="T267" i="1"/>
  <c r="W267" i="1"/>
  <c r="U267" i="1"/>
  <c r="T283" i="1"/>
  <c r="U283" i="1"/>
  <c r="W283" i="1" s="1"/>
  <c r="Y287" i="1"/>
  <c r="Y293" i="1"/>
  <c r="N319" i="1"/>
  <c r="P331" i="1"/>
  <c r="R329" i="1"/>
  <c r="U235" i="1"/>
  <c r="U237" i="1"/>
  <c r="U239" i="1"/>
  <c r="U241" i="1"/>
  <c r="U243" i="1"/>
  <c r="U252" i="1"/>
  <c r="U254" i="1"/>
  <c r="U256" i="1"/>
  <c r="U258" i="1"/>
  <c r="U260" i="1"/>
  <c r="W261" i="1"/>
  <c r="W266" i="1"/>
  <c r="Y291" i="1"/>
  <c r="Y292" i="1"/>
  <c r="Y296" i="1"/>
  <c r="U299" i="1"/>
  <c r="T299" i="1"/>
  <c r="T310" i="1"/>
  <c r="U310" i="1"/>
  <c r="W310" i="1" s="1"/>
  <c r="U311" i="1"/>
  <c r="W311" i="1" s="1"/>
  <c r="T311" i="1"/>
  <c r="T314" i="1"/>
  <c r="U314" i="1"/>
  <c r="W314" i="1" s="1"/>
  <c r="U315" i="1"/>
  <c r="W315" i="1" s="1"/>
  <c r="T315" i="1"/>
  <c r="T324" i="1"/>
  <c r="W324" i="1"/>
  <c r="U324" i="1"/>
  <c r="U325" i="1"/>
  <c r="T325" i="1"/>
  <c r="U332" i="1"/>
  <c r="U333" i="1" s="1"/>
  <c r="R333" i="1"/>
  <c r="T360" i="1"/>
  <c r="U360" i="1"/>
  <c r="W360" i="1" s="1"/>
  <c r="Y374" i="1"/>
  <c r="W235" i="1"/>
  <c r="W237" i="1"/>
  <c r="W239" i="1"/>
  <c r="W241" i="1"/>
  <c r="W243" i="1"/>
  <c r="W252" i="1"/>
  <c r="W254" i="1"/>
  <c r="W256" i="1"/>
  <c r="W258" i="1"/>
  <c r="W260" i="1"/>
  <c r="U318" i="1"/>
  <c r="W318" i="1" s="1"/>
  <c r="T318" i="1"/>
  <c r="P322" i="1"/>
  <c r="R320" i="1"/>
  <c r="W333" i="1"/>
  <c r="X333" i="1"/>
  <c r="N340" i="1"/>
  <c r="W344" i="1"/>
  <c r="U344" i="1"/>
  <c r="T344" i="1"/>
  <c r="W350" i="1"/>
  <c r="U350" i="1"/>
  <c r="T350" i="1"/>
  <c r="T353" i="1"/>
  <c r="W353" i="1"/>
  <c r="U353" i="1"/>
  <c r="U365" i="1"/>
  <c r="W365" i="1" s="1"/>
  <c r="T365" i="1"/>
  <c r="P273" i="1"/>
  <c r="T266" i="1"/>
  <c r="W270" i="1"/>
  <c r="T271" i="1"/>
  <c r="W271" i="1"/>
  <c r="T272" i="1"/>
  <c r="Y272" i="1" s="1"/>
  <c r="P319" i="1"/>
  <c r="T277" i="1"/>
  <c r="U278" i="1"/>
  <c r="W278" i="1" s="1"/>
  <c r="T282" i="1"/>
  <c r="Y282" i="1" s="1"/>
  <c r="U285" i="1"/>
  <c r="W285" i="1" s="1"/>
  <c r="Y297" i="1"/>
  <c r="T301" i="1"/>
  <c r="U301" i="1"/>
  <c r="W301" i="1" s="1"/>
  <c r="Y302" i="1"/>
  <c r="Y303" i="1"/>
  <c r="U307" i="1"/>
  <c r="W307" i="1" s="1"/>
  <c r="Y308" i="1"/>
  <c r="T312" i="1"/>
  <c r="U312" i="1"/>
  <c r="W312" i="1" s="1"/>
  <c r="U313" i="1"/>
  <c r="W313" i="1" s="1"/>
  <c r="T313" i="1"/>
  <c r="T316" i="1"/>
  <c r="U316" i="1"/>
  <c r="W316" i="1" s="1"/>
  <c r="U317" i="1"/>
  <c r="W317" i="1" s="1"/>
  <c r="U323" i="1"/>
  <c r="T326" i="1"/>
  <c r="W326" i="1"/>
  <c r="U326" i="1"/>
  <c r="U327" i="1"/>
  <c r="T327" i="1"/>
  <c r="R328" i="1"/>
  <c r="W342" i="1"/>
  <c r="U342" i="1"/>
  <c r="T342" i="1"/>
  <c r="T368" i="1"/>
  <c r="U368" i="1"/>
  <c r="W368" i="1" s="1"/>
  <c r="U414" i="1"/>
  <c r="T414" i="1"/>
  <c r="W414" i="1"/>
  <c r="W269" i="1"/>
  <c r="W337" i="1"/>
  <c r="U339" i="1"/>
  <c r="T339" i="1"/>
  <c r="T347" i="1"/>
  <c r="W347" i="1"/>
  <c r="W352" i="1"/>
  <c r="U352" i="1"/>
  <c r="U356" i="1"/>
  <c r="T356" i="1"/>
  <c r="Y363" i="1"/>
  <c r="Y371" i="1"/>
  <c r="U300" i="1"/>
  <c r="U321" i="1"/>
  <c r="U330" i="1"/>
  <c r="T338" i="1"/>
  <c r="U338" i="1"/>
  <c r="P354" i="1"/>
  <c r="R341" i="1"/>
  <c r="W346" i="1"/>
  <c r="U346" i="1"/>
  <c r="U347" i="1"/>
  <c r="T349" i="1"/>
  <c r="W349" i="1"/>
  <c r="T352" i="1"/>
  <c r="T355" i="1"/>
  <c r="W356" i="1"/>
  <c r="U362" i="1"/>
  <c r="W362" i="1" s="1"/>
  <c r="T367" i="1"/>
  <c r="Y367" i="1" s="1"/>
  <c r="U370" i="1"/>
  <c r="W370" i="1" s="1"/>
  <c r="T375" i="1"/>
  <c r="U378" i="1"/>
  <c r="W378" i="1" s="1"/>
  <c r="U380" i="1"/>
  <c r="W380" i="1" s="1"/>
  <c r="T380" i="1"/>
  <c r="U386" i="1"/>
  <c r="W386" i="1" s="1"/>
  <c r="T386" i="1"/>
  <c r="U394" i="1"/>
  <c r="W394" i="1" s="1"/>
  <c r="T394" i="1"/>
  <c r="U402" i="1"/>
  <c r="W402" i="1" s="1"/>
  <c r="T402" i="1"/>
  <c r="P408" i="1"/>
  <c r="R406" i="1"/>
  <c r="U409" i="1"/>
  <c r="U410" i="1" s="1"/>
  <c r="R410" i="1"/>
  <c r="W409" i="1"/>
  <c r="U337" i="1"/>
  <c r="W348" i="1"/>
  <c r="U348" i="1"/>
  <c r="T351" i="1"/>
  <c r="W351" i="1"/>
  <c r="Y361" i="1"/>
  <c r="Y369" i="1"/>
  <c r="T377" i="1"/>
  <c r="Y377" i="1" s="1"/>
  <c r="T379" i="1"/>
  <c r="U379" i="1"/>
  <c r="W379" i="1" s="1"/>
  <c r="W442" i="1"/>
  <c r="U442" i="1"/>
  <c r="T442" i="1"/>
  <c r="U355" i="1"/>
  <c r="U357" i="1"/>
  <c r="U384" i="1"/>
  <c r="W384" i="1" s="1"/>
  <c r="T384" i="1"/>
  <c r="U392" i="1"/>
  <c r="W392" i="1" s="1"/>
  <c r="T392" i="1"/>
  <c r="U400" i="1"/>
  <c r="W400" i="1" s="1"/>
  <c r="T400" i="1"/>
  <c r="W420" i="1"/>
  <c r="U420" i="1"/>
  <c r="T420" i="1"/>
  <c r="Y436" i="1"/>
  <c r="T445" i="1"/>
  <c r="W445" i="1"/>
  <c r="U445" i="1"/>
  <c r="U467" i="1"/>
  <c r="U475" i="1"/>
  <c r="W475" i="1" s="1"/>
  <c r="T475" i="1"/>
  <c r="W355" i="1"/>
  <c r="W357" i="1"/>
  <c r="R358" i="1"/>
  <c r="P405" i="1"/>
  <c r="U382" i="1"/>
  <c r="W382" i="1" s="1"/>
  <c r="T382" i="1"/>
  <c r="U390" i="1"/>
  <c r="W390" i="1" s="1"/>
  <c r="T390" i="1"/>
  <c r="U398" i="1"/>
  <c r="W398" i="1" s="1"/>
  <c r="T398" i="1"/>
  <c r="W407" i="1"/>
  <c r="U407" i="1"/>
  <c r="P412" i="1"/>
  <c r="R411" i="1"/>
  <c r="U423" i="1"/>
  <c r="T423" i="1"/>
  <c r="W423" i="1"/>
  <c r="T454" i="1"/>
  <c r="U454" i="1"/>
  <c r="W454" i="1" s="1"/>
  <c r="R359" i="1"/>
  <c r="T381" i="1"/>
  <c r="U381" i="1"/>
  <c r="W381" i="1" s="1"/>
  <c r="U388" i="1"/>
  <c r="W388" i="1" s="1"/>
  <c r="T388" i="1"/>
  <c r="U396" i="1"/>
  <c r="W396" i="1" s="1"/>
  <c r="T396" i="1"/>
  <c r="U404" i="1"/>
  <c r="W404" i="1" s="1"/>
  <c r="T404" i="1"/>
  <c r="T407" i="1"/>
  <c r="W416" i="1"/>
  <c r="U416" i="1"/>
  <c r="T416" i="1"/>
  <c r="U429" i="1"/>
  <c r="T429" i="1"/>
  <c r="W429" i="1"/>
  <c r="P464" i="1"/>
  <c r="U383" i="1"/>
  <c r="W383" i="1" s="1"/>
  <c r="U385" i="1"/>
  <c r="W385" i="1" s="1"/>
  <c r="U387" i="1"/>
  <c r="W387" i="1" s="1"/>
  <c r="U389" i="1"/>
  <c r="W389" i="1" s="1"/>
  <c r="U391" i="1"/>
  <c r="W391" i="1" s="1"/>
  <c r="U393" i="1"/>
  <c r="W393" i="1" s="1"/>
  <c r="U395" i="1"/>
  <c r="W395" i="1" s="1"/>
  <c r="U397" i="1"/>
  <c r="W397" i="1" s="1"/>
  <c r="U399" i="1"/>
  <c r="W399" i="1" s="1"/>
  <c r="U401" i="1"/>
  <c r="W401" i="1" s="1"/>
  <c r="U403" i="1"/>
  <c r="W403" i="1" s="1"/>
  <c r="P421" i="1"/>
  <c r="U415" i="1"/>
  <c r="T417" i="1"/>
  <c r="W417" i="1"/>
  <c r="P447" i="1"/>
  <c r="R439" i="1"/>
  <c r="W444" i="1"/>
  <c r="U444" i="1"/>
  <c r="T449" i="1"/>
  <c r="U449" i="1"/>
  <c r="W449" i="1" s="1"/>
  <c r="R455" i="1"/>
  <c r="U452" i="1"/>
  <c r="W452" i="1" s="1"/>
  <c r="T452" i="1"/>
  <c r="R421" i="1"/>
  <c r="W413" i="1"/>
  <c r="W415" i="1"/>
  <c r="T419" i="1"/>
  <c r="W419" i="1"/>
  <c r="T422" i="1"/>
  <c r="T441" i="1"/>
  <c r="W441" i="1"/>
  <c r="W446" i="1"/>
  <c r="U446" i="1"/>
  <c r="P466" i="1"/>
  <c r="R465" i="1"/>
  <c r="W418" i="1"/>
  <c r="U418" i="1"/>
  <c r="U419" i="1"/>
  <c r="U428" i="1"/>
  <c r="T428" i="1"/>
  <c r="Y428" i="1" s="1"/>
  <c r="Y430" i="1"/>
  <c r="Y433" i="1"/>
  <c r="Y434" i="1"/>
  <c r="Y435" i="1"/>
  <c r="U437" i="1"/>
  <c r="T437" i="1"/>
  <c r="W440" i="1"/>
  <c r="U440" i="1"/>
  <c r="U441" i="1"/>
  <c r="T443" i="1"/>
  <c r="W443" i="1"/>
  <c r="T446" i="1"/>
  <c r="U458" i="1"/>
  <c r="T458" i="1"/>
  <c r="W458" i="1"/>
  <c r="W424" i="1"/>
  <c r="U425" i="1"/>
  <c r="U426" i="1"/>
  <c r="W431" i="1"/>
  <c r="W432" i="1"/>
  <c r="R464" i="1"/>
  <c r="U456" i="1"/>
  <c r="P472" i="1"/>
  <c r="R468" i="1"/>
  <c r="T468" i="1" s="1"/>
  <c r="U471" i="1"/>
  <c r="W471" i="1" s="1"/>
  <c r="T471" i="1"/>
  <c r="U422" i="1"/>
  <c r="U436" i="1"/>
  <c r="T450" i="1"/>
  <c r="T459" i="1"/>
  <c r="Y459" i="1" s="1"/>
  <c r="U462" i="1"/>
  <c r="T462" i="1"/>
  <c r="Y476" i="1"/>
  <c r="T477" i="1"/>
  <c r="U477" i="1"/>
  <c r="W477" i="1" s="1"/>
  <c r="W481" i="1"/>
  <c r="T482" i="1"/>
  <c r="Y489" i="1"/>
  <c r="U448" i="1"/>
  <c r="U451" i="1"/>
  <c r="W451" i="1" s="1"/>
  <c r="T451" i="1"/>
  <c r="P455" i="1"/>
  <c r="W456" i="1"/>
  <c r="T457" i="1"/>
  <c r="Y457" i="1" s="1"/>
  <c r="U459" i="1"/>
  <c r="T460" i="1"/>
  <c r="U460" i="1"/>
  <c r="Y469" i="1"/>
  <c r="T470" i="1"/>
  <c r="Y470" i="1" s="1"/>
  <c r="W488" i="1"/>
  <c r="U488" i="1"/>
  <c r="U474" i="1"/>
  <c r="W474" i="1" s="1"/>
  <c r="Y483" i="1"/>
  <c r="U492" i="1"/>
  <c r="U508" i="1"/>
  <c r="Y511" i="1"/>
  <c r="U514" i="1"/>
  <c r="R517" i="1"/>
  <c r="W514" i="1"/>
  <c r="Y484" i="1"/>
  <c r="Y493" i="1"/>
  <c r="T473" i="1"/>
  <c r="R480" i="1"/>
  <c r="R490" i="1"/>
  <c r="S490" i="1" s="1"/>
  <c r="T490" i="1" s="1"/>
  <c r="Y501" i="1"/>
  <c r="Y503" i="1"/>
  <c r="R513" i="1"/>
  <c r="Y497" i="1"/>
  <c r="Y498" i="1"/>
  <c r="Y507" i="1"/>
  <c r="Y508" i="1"/>
  <c r="U516" i="1"/>
  <c r="T516" i="1"/>
  <c r="Y516" i="1" s="1"/>
  <c r="U491" i="1"/>
  <c r="U496" i="1"/>
  <c r="Y499" i="1"/>
  <c r="Y500" i="1"/>
  <c r="U502" i="1"/>
  <c r="Y505" i="1"/>
  <c r="Y506" i="1"/>
  <c r="U512" i="1"/>
  <c r="T515" i="1"/>
  <c r="U515" i="1"/>
  <c r="Y136" i="1" l="1"/>
  <c r="Y364" i="1"/>
  <c r="U490" i="1"/>
  <c r="Y147" i="1"/>
  <c r="Y460" i="1"/>
  <c r="U485" i="1"/>
  <c r="Y426" i="1"/>
  <c r="U216" i="1"/>
  <c r="U183" i="1"/>
  <c r="R204" i="1"/>
  <c r="Y482" i="1"/>
  <c r="Y289" i="1"/>
  <c r="W490" i="1"/>
  <c r="Y425" i="1"/>
  <c r="Y236" i="1"/>
  <c r="Y227" i="1"/>
  <c r="U211" i="1"/>
  <c r="X204" i="1"/>
  <c r="Y321" i="1"/>
  <c r="U464" i="1"/>
  <c r="Y437" i="1"/>
  <c r="U199" i="1"/>
  <c r="Y335" i="1"/>
  <c r="Y515" i="1"/>
  <c r="U513" i="1"/>
  <c r="S480" i="1"/>
  <c r="T480" i="1" s="1"/>
  <c r="U455" i="1"/>
  <c r="S485" i="1"/>
  <c r="T485" i="1" s="1"/>
  <c r="Y450" i="1"/>
  <c r="W513" i="1"/>
  <c r="U421" i="1"/>
  <c r="Y325" i="1"/>
  <c r="Y244" i="1"/>
  <c r="U184" i="1"/>
  <c r="U193" i="1" s="1"/>
  <c r="U203" i="1"/>
  <c r="U204" i="1" s="1"/>
  <c r="U205" i="1"/>
  <c r="U206" i="1" s="1"/>
  <c r="Y88" i="1"/>
  <c r="U93" i="1"/>
  <c r="U94" i="1" s="1"/>
  <c r="Y281" i="1"/>
  <c r="Y462" i="1"/>
  <c r="S358" i="1"/>
  <c r="T358" i="1" s="1"/>
  <c r="R193" i="1"/>
  <c r="P518" i="1"/>
  <c r="S73" i="1"/>
  <c r="T73" i="1" s="1"/>
  <c r="Y97" i="1"/>
  <c r="N518" i="1"/>
  <c r="Y160" i="1"/>
  <c r="X513" i="1"/>
  <c r="Y513" i="1" s="1"/>
  <c r="Y432" i="1"/>
  <c r="Y458" i="1"/>
  <c r="Y440" i="1"/>
  <c r="S421" i="1"/>
  <c r="T421" i="1" s="1"/>
  <c r="T413" i="1"/>
  <c r="Y419" i="1"/>
  <c r="Y416" i="1"/>
  <c r="Y348" i="1"/>
  <c r="Y375" i="1"/>
  <c r="Y318" i="1"/>
  <c r="Y260" i="1"/>
  <c r="Y237" i="1"/>
  <c r="Y314" i="1"/>
  <c r="V299" i="1"/>
  <c r="U245" i="1"/>
  <c r="W232" i="1"/>
  <c r="X232" i="1"/>
  <c r="W199" i="1"/>
  <c r="R225" i="1"/>
  <c r="W223" i="1"/>
  <c r="U223" i="1"/>
  <c r="U225" i="1" s="1"/>
  <c r="Y152" i="1"/>
  <c r="Y114" i="1"/>
  <c r="W228" i="1"/>
  <c r="X228" i="1"/>
  <c r="Y41" i="1"/>
  <c r="Y24" i="1"/>
  <c r="T12" i="1"/>
  <c r="S21" i="1"/>
  <c r="T21" i="1" s="1"/>
  <c r="Y10" i="1"/>
  <c r="T86" i="1"/>
  <c r="S89" i="1"/>
  <c r="T89" i="1" s="1"/>
  <c r="Y79" i="1"/>
  <c r="Y25" i="1"/>
  <c r="U48" i="1"/>
  <c r="W21" i="1"/>
  <c r="S455" i="1"/>
  <c r="T455" i="1" s="1"/>
  <c r="T448" i="1"/>
  <c r="Y448" i="1" s="1"/>
  <c r="W485" i="1"/>
  <c r="Y431" i="1"/>
  <c r="Y446" i="1"/>
  <c r="W455" i="1"/>
  <c r="Y444" i="1"/>
  <c r="Y417" i="1"/>
  <c r="Y403" i="1"/>
  <c r="Y395" i="1"/>
  <c r="Y387" i="1"/>
  <c r="Y429" i="1"/>
  <c r="Y404" i="1"/>
  <c r="Y388" i="1"/>
  <c r="R412" i="1"/>
  <c r="W411" i="1"/>
  <c r="U411" i="1"/>
  <c r="U412" i="1" s="1"/>
  <c r="Y357" i="1"/>
  <c r="R472" i="1"/>
  <c r="Y445" i="1"/>
  <c r="Y442" i="1"/>
  <c r="Y379" i="1"/>
  <c r="Y351" i="1"/>
  <c r="T409" i="1"/>
  <c r="S410" i="1"/>
  <c r="T410" i="1" s="1"/>
  <c r="Y378" i="1"/>
  <c r="Y349" i="1"/>
  <c r="Y346" i="1"/>
  <c r="Y338" i="1"/>
  <c r="Y269" i="1"/>
  <c r="Y368" i="1"/>
  <c r="Y285" i="1"/>
  <c r="Y271" i="1"/>
  <c r="Y344" i="1"/>
  <c r="R322" i="1"/>
  <c r="W320" i="1"/>
  <c r="U320" i="1"/>
  <c r="U322" i="1" s="1"/>
  <c r="Y258" i="1"/>
  <c r="Y243" i="1"/>
  <c r="W245" i="1"/>
  <c r="Y262" i="1"/>
  <c r="Y247" i="1"/>
  <c r="Y373" i="1"/>
  <c r="U319" i="1"/>
  <c r="W274" i="1"/>
  <c r="R234" i="1"/>
  <c r="W233" i="1"/>
  <c r="U233" i="1"/>
  <c r="U234" i="1" s="1"/>
  <c r="Y186" i="1"/>
  <c r="R213" i="1"/>
  <c r="W212" i="1"/>
  <c r="U212" i="1"/>
  <c r="U213" i="1" s="1"/>
  <c r="Y163" i="1"/>
  <c r="R230" i="1"/>
  <c r="W229" i="1"/>
  <c r="U229" i="1"/>
  <c r="U230" i="1" s="1"/>
  <c r="Y172" i="1"/>
  <c r="S183" i="1"/>
  <c r="T183" i="1" s="1"/>
  <c r="U126" i="1"/>
  <c r="R165" i="1"/>
  <c r="S204" i="1"/>
  <c r="T204" i="1" s="1"/>
  <c r="Y204" i="1" s="1"/>
  <c r="T203" i="1"/>
  <c r="Y203" i="1" s="1"/>
  <c r="Y112" i="1"/>
  <c r="S228" i="1"/>
  <c r="T228" i="1" s="1"/>
  <c r="T226" i="1"/>
  <c r="Y201" i="1"/>
  <c r="Y175" i="1"/>
  <c r="R167" i="1"/>
  <c r="W166" i="1"/>
  <c r="U166" i="1"/>
  <c r="U167" i="1" s="1"/>
  <c r="Y150" i="1"/>
  <c r="Y140" i="1"/>
  <c r="Y113" i="1"/>
  <c r="Y96" i="1"/>
  <c r="Y70" i="1"/>
  <c r="W73" i="1"/>
  <c r="Y39" i="1"/>
  <c r="Y118" i="1"/>
  <c r="Y195" i="1"/>
  <c r="W159" i="1"/>
  <c r="V159" i="1"/>
  <c r="Y151" i="1"/>
  <c r="Y138" i="1"/>
  <c r="Y130" i="1"/>
  <c r="U73" i="1"/>
  <c r="Y179" i="1"/>
  <c r="Y122" i="1"/>
  <c r="Y101" i="1"/>
  <c r="Y65" i="1"/>
  <c r="Y36" i="1"/>
  <c r="S11" i="1"/>
  <c r="T8" i="1"/>
  <c r="Y107" i="1"/>
  <c r="Y60" i="1"/>
  <c r="Y45" i="1"/>
  <c r="Y42" i="1"/>
  <c r="Y31" i="1"/>
  <c r="Y134" i="1"/>
  <c r="Y105" i="1"/>
  <c r="Y69" i="1"/>
  <c r="Y58" i="1"/>
  <c r="Y55" i="1"/>
  <c r="W48" i="1"/>
  <c r="Y16" i="1"/>
  <c r="S119" i="1"/>
  <c r="T119" i="1" s="1"/>
  <c r="U89" i="1"/>
  <c r="Y37" i="1"/>
  <c r="Y305" i="1"/>
  <c r="R250" i="1"/>
  <c r="W246" i="1"/>
  <c r="U246" i="1"/>
  <c r="U250" i="1" s="1"/>
  <c r="Y162" i="1"/>
  <c r="Y115" i="1"/>
  <c r="Y98" i="1"/>
  <c r="Y72" i="1"/>
  <c r="Y64" i="1"/>
  <c r="Y461" i="1"/>
  <c r="R202" i="1"/>
  <c r="W200" i="1"/>
  <c r="U200" i="1"/>
  <c r="U202" i="1" s="1"/>
  <c r="S193" i="1"/>
  <c r="T193" i="1" s="1"/>
  <c r="Y77" i="1"/>
  <c r="Y104" i="1"/>
  <c r="Y84" i="1"/>
  <c r="R92" i="1"/>
  <c r="W90" i="1"/>
  <c r="U90" i="1"/>
  <c r="U92" i="1" s="1"/>
  <c r="Y18" i="1"/>
  <c r="W517" i="1"/>
  <c r="X517" i="1"/>
  <c r="Y474" i="1"/>
  <c r="Y451" i="1"/>
  <c r="Y477" i="1"/>
  <c r="X480" i="1"/>
  <c r="Y480" i="1" s="1"/>
  <c r="W480" i="1"/>
  <c r="U438" i="1"/>
  <c r="Y471" i="1"/>
  <c r="S464" i="1"/>
  <c r="T464" i="1" s="1"/>
  <c r="T456" i="1"/>
  <c r="U465" i="1"/>
  <c r="U466" i="1" s="1"/>
  <c r="W465" i="1"/>
  <c r="R466" i="1"/>
  <c r="Y422" i="1"/>
  <c r="Y415" i="1"/>
  <c r="Y491" i="1"/>
  <c r="Y449" i="1"/>
  <c r="R447" i="1"/>
  <c r="W439" i="1"/>
  <c r="U439" i="1"/>
  <c r="U447" i="1" s="1"/>
  <c r="Y401" i="1"/>
  <c r="Y393" i="1"/>
  <c r="Y385" i="1"/>
  <c r="Y381" i="1"/>
  <c r="Y454" i="1"/>
  <c r="Y423" i="1"/>
  <c r="Y398" i="1"/>
  <c r="Y382" i="1"/>
  <c r="W358" i="1"/>
  <c r="Y355" i="1"/>
  <c r="T467" i="1"/>
  <c r="S472" i="1"/>
  <c r="T472" i="1" s="1"/>
  <c r="Y420" i="1"/>
  <c r="Y392" i="1"/>
  <c r="U358" i="1"/>
  <c r="S340" i="1"/>
  <c r="T340" i="1" s="1"/>
  <c r="T337" i="1"/>
  <c r="Y402" i="1"/>
  <c r="Y386" i="1"/>
  <c r="Y370" i="1"/>
  <c r="R354" i="1"/>
  <c r="W341" i="1"/>
  <c r="U341" i="1"/>
  <c r="U354" i="1" s="1"/>
  <c r="Y339" i="1"/>
  <c r="Y414" i="1"/>
  <c r="Y342" i="1"/>
  <c r="Y327" i="1"/>
  <c r="Y326" i="1"/>
  <c r="Y317" i="1"/>
  <c r="Y313" i="1"/>
  <c r="Y307" i="1"/>
  <c r="Y301" i="1"/>
  <c r="Y277" i="1"/>
  <c r="Y256" i="1"/>
  <c r="Y241" i="1"/>
  <c r="Y261" i="1"/>
  <c r="R331" i="1"/>
  <c r="W329" i="1"/>
  <c r="U329" i="1"/>
  <c r="U331" i="1" s="1"/>
  <c r="V300" i="1"/>
  <c r="W300" i="1" s="1"/>
  <c r="Y265" i="1"/>
  <c r="W273" i="1"/>
  <c r="U273" i="1"/>
  <c r="S216" i="1"/>
  <c r="T216" i="1" s="1"/>
  <c r="T214" i="1"/>
  <c r="Y214" i="1" s="1"/>
  <c r="Y192" i="1"/>
  <c r="W193" i="1"/>
  <c r="W268" i="1"/>
  <c r="Y253" i="1"/>
  <c r="Y240" i="1"/>
  <c r="R336" i="1"/>
  <c r="W334" i="1"/>
  <c r="U334" i="1"/>
  <c r="U336" i="1" s="1"/>
  <c r="Y263" i="1"/>
  <c r="Y197" i="1"/>
  <c r="Y161" i="1"/>
  <c r="Y157" i="1"/>
  <c r="Y149" i="1"/>
  <c r="W74" i="1"/>
  <c r="U74" i="1"/>
  <c r="U82" i="1" s="1"/>
  <c r="R82" i="1"/>
  <c r="W222" i="1"/>
  <c r="X222" i="1"/>
  <c r="Y156" i="1"/>
  <c r="U228" i="1"/>
  <c r="Y198" i="1"/>
  <c r="Y178" i="1"/>
  <c r="Y158" i="1"/>
  <c r="Y142" i="1"/>
  <c r="Y111" i="1"/>
  <c r="W119" i="1"/>
  <c r="Y87" i="1"/>
  <c r="Y68" i="1"/>
  <c r="X51" i="1"/>
  <c r="Y51" i="1" s="1"/>
  <c r="W51" i="1"/>
  <c r="Y187" i="1"/>
  <c r="Y376" i="1"/>
  <c r="Y249" i="1"/>
  <c r="W206" i="1"/>
  <c r="X206" i="1"/>
  <c r="Y185" i="1"/>
  <c r="Y181" i="1"/>
  <c r="U51" i="1"/>
  <c r="Y91" i="1"/>
  <c r="Y63" i="1"/>
  <c r="Y54" i="1"/>
  <c r="Y32" i="1"/>
  <c r="Y20" i="1"/>
  <c r="Y9" i="1"/>
  <c r="Y80" i="1"/>
  <c r="Y23" i="1"/>
  <c r="Y15" i="1"/>
  <c r="Y35" i="1"/>
  <c r="Y27" i="1"/>
  <c r="T93" i="1"/>
  <c r="S94" i="1"/>
  <c r="T94" i="1" s="1"/>
  <c r="W89" i="1"/>
  <c r="Y67" i="1"/>
  <c r="Y34" i="1"/>
  <c r="Y123" i="1"/>
  <c r="R110" i="1"/>
  <c r="W103" i="1"/>
  <c r="U103" i="1"/>
  <c r="U110" i="1" s="1"/>
  <c r="R85" i="1"/>
  <c r="W83" i="1"/>
  <c r="U83" i="1"/>
  <c r="U85" i="1" s="1"/>
  <c r="Y53" i="1"/>
  <c r="Y38" i="1"/>
  <c r="Y33" i="1"/>
  <c r="S48" i="1"/>
  <c r="T48" i="1" s="1"/>
  <c r="T22" i="1"/>
  <c r="Y19" i="1"/>
  <c r="U517" i="1"/>
  <c r="Y487" i="1"/>
  <c r="Y424" i="1"/>
  <c r="Y443" i="1"/>
  <c r="Y397" i="1"/>
  <c r="Y389" i="1"/>
  <c r="R405" i="1"/>
  <c r="U359" i="1"/>
  <c r="Y394" i="1"/>
  <c r="Y380" i="1"/>
  <c r="Y347" i="1"/>
  <c r="W340" i="1"/>
  <c r="X340" i="1"/>
  <c r="U328" i="1"/>
  <c r="Y278" i="1"/>
  <c r="Y266" i="1"/>
  <c r="Y252" i="1"/>
  <c r="Y360" i="1"/>
  <c r="Y324" i="1"/>
  <c r="Y310" i="1"/>
  <c r="W328" i="1"/>
  <c r="Y286" i="1"/>
  <c r="S273" i="1"/>
  <c r="T273" i="1" s="1"/>
  <c r="T251" i="1"/>
  <c r="Y251" i="1" s="1"/>
  <c r="R220" i="1"/>
  <c r="W217" i="1"/>
  <c r="U217" i="1"/>
  <c r="U220" i="1" s="1"/>
  <c r="Y188" i="1"/>
  <c r="S232" i="1"/>
  <c r="T232" i="1" s="1"/>
  <c r="T231" i="1"/>
  <c r="Y231" i="1" s="1"/>
  <c r="Y174" i="1"/>
  <c r="Y176" i="1"/>
  <c r="Y139" i="1"/>
  <c r="Y131" i="1"/>
  <c r="Y75" i="1"/>
  <c r="Y26" i="1"/>
  <c r="Y108" i="1"/>
  <c r="S517" i="1"/>
  <c r="T517" i="1" s="1"/>
  <c r="T514" i="1"/>
  <c r="Y488" i="1"/>
  <c r="W464" i="1"/>
  <c r="U480" i="1"/>
  <c r="Y468" i="1"/>
  <c r="Y418" i="1"/>
  <c r="Y441" i="1"/>
  <c r="S438" i="1"/>
  <c r="T438" i="1" s="1"/>
  <c r="W421" i="1"/>
  <c r="Y452" i="1"/>
  <c r="W438" i="1"/>
  <c r="Y399" i="1"/>
  <c r="Y391" i="1"/>
  <c r="Y383" i="1"/>
  <c r="Y407" i="1"/>
  <c r="Y396" i="1"/>
  <c r="Y390" i="1"/>
  <c r="Y475" i="1"/>
  <c r="U472" i="1"/>
  <c r="W467" i="1"/>
  <c r="Y400" i="1"/>
  <c r="Y384" i="1"/>
  <c r="U340" i="1"/>
  <c r="W410" i="1"/>
  <c r="X410" i="1"/>
  <c r="R408" i="1"/>
  <c r="W406" i="1"/>
  <c r="U406" i="1"/>
  <c r="U408" i="1" s="1"/>
  <c r="Y362" i="1"/>
  <c r="Y356" i="1"/>
  <c r="Y352" i="1"/>
  <c r="T323" i="1"/>
  <c r="Y323" i="1" s="1"/>
  <c r="S328" i="1"/>
  <c r="T328" i="1" s="1"/>
  <c r="Y316" i="1"/>
  <c r="Y312" i="1"/>
  <c r="Y270" i="1"/>
  <c r="Y365" i="1"/>
  <c r="Y353" i="1"/>
  <c r="Y350" i="1"/>
  <c r="Y254" i="1"/>
  <c r="Y239" i="1"/>
  <c r="T332" i="1"/>
  <c r="Y332" i="1" s="1"/>
  <c r="S333" i="1"/>
  <c r="T333" i="1" s="1"/>
  <c r="Y333" i="1" s="1"/>
  <c r="Y315" i="1"/>
  <c r="Y311" i="1"/>
  <c r="Y283" i="1"/>
  <c r="Y267" i="1"/>
  <c r="Y259" i="1"/>
  <c r="S245" i="1"/>
  <c r="T245" i="1" s="1"/>
  <c r="X216" i="1"/>
  <c r="W194" i="1"/>
  <c r="U194" i="1"/>
  <c r="U196" i="1" s="1"/>
  <c r="R196" i="1"/>
  <c r="T274" i="1"/>
  <c r="S319" i="1"/>
  <c r="T319" i="1" s="1"/>
  <c r="Y248" i="1"/>
  <c r="Y238" i="1"/>
  <c r="Y190" i="1"/>
  <c r="W183" i="1"/>
  <c r="Y309" i="1"/>
  <c r="Y276" i="1"/>
  <c r="S211" i="1"/>
  <c r="T211" i="1" s="1"/>
  <c r="T209" i="1"/>
  <c r="Y209" i="1" s="1"/>
  <c r="Y191" i="1"/>
  <c r="Y180" i="1"/>
  <c r="Y177" i="1"/>
  <c r="Y169" i="1"/>
  <c r="Y153" i="1"/>
  <c r="Y143" i="1"/>
  <c r="S222" i="1"/>
  <c r="T222" i="1" s="1"/>
  <c r="T221" i="1"/>
  <c r="Y182" i="1"/>
  <c r="Y116" i="1"/>
  <c r="Y242" i="1"/>
  <c r="Y210" i="1"/>
  <c r="R208" i="1"/>
  <c r="W207" i="1"/>
  <c r="U207" i="1"/>
  <c r="U208" i="1" s="1"/>
  <c r="Y154" i="1"/>
  <c r="Y117" i="1"/>
  <c r="Y100" i="1"/>
  <c r="Y66" i="1"/>
  <c r="Y43" i="1"/>
  <c r="Y255" i="1"/>
  <c r="Y171" i="1"/>
  <c r="Y218" i="1"/>
  <c r="S206" i="1"/>
  <c r="T206" i="1" s="1"/>
  <c r="Y206" i="1" s="1"/>
  <c r="T205" i="1"/>
  <c r="Y173" i="1"/>
  <c r="Y164" i="1"/>
  <c r="Y155" i="1"/>
  <c r="Y135" i="1"/>
  <c r="R125" i="1"/>
  <c r="W120" i="1"/>
  <c r="U120" i="1"/>
  <c r="U125" i="1" s="1"/>
  <c r="U119" i="1"/>
  <c r="Y124" i="1"/>
  <c r="Y109" i="1"/>
  <c r="Y106" i="1"/>
  <c r="W95" i="1"/>
  <c r="R102" i="1"/>
  <c r="U95" i="1"/>
  <c r="U102" i="1" s="1"/>
  <c r="Y71" i="1"/>
  <c r="Y59" i="1"/>
  <c r="Y47" i="1"/>
  <c r="Y40" i="1"/>
  <c r="Y17" i="1"/>
  <c r="Y14" i="1"/>
  <c r="W8" i="1"/>
  <c r="U11" i="1"/>
  <c r="Y133" i="1"/>
  <c r="Y57" i="1"/>
  <c r="R61" i="1"/>
  <c r="W52" i="1"/>
  <c r="U52" i="1"/>
  <c r="U61" i="1" s="1"/>
  <c r="Y28" i="1"/>
  <c r="Y99" i="1"/>
  <c r="W93" i="1"/>
  <c r="Y81" i="1"/>
  <c r="Y78" i="1"/>
  <c r="Y44" i="1"/>
  <c r="Y30" i="1"/>
  <c r="Y13" i="1"/>
  <c r="Y76" i="1"/>
  <c r="Y56" i="1"/>
  <c r="Y50" i="1"/>
  <c r="Y46" i="1"/>
  <c r="Y29" i="1"/>
  <c r="U21" i="1"/>
  <c r="Y232" i="1" l="1"/>
  <c r="Y22" i="1"/>
  <c r="Y86" i="1"/>
  <c r="R518" i="1"/>
  <c r="Y215" i="1"/>
  <c r="Y226" i="1"/>
  <c r="Y413" i="1"/>
  <c r="Y12" i="1"/>
  <c r="Y222" i="1"/>
  <c r="X421" i="1"/>
  <c r="Y421" i="1" s="1"/>
  <c r="Y517" i="1"/>
  <c r="Y228" i="1"/>
  <c r="X328" i="1"/>
  <c r="Y328" i="1" s="1"/>
  <c r="Y300" i="1"/>
  <c r="W61" i="1"/>
  <c r="X61" i="1"/>
  <c r="X183" i="1"/>
  <c r="Y183" i="1" s="1"/>
  <c r="Y168" i="1"/>
  <c r="Y245" i="1"/>
  <c r="X408" i="1"/>
  <c r="W408" i="1"/>
  <c r="X193" i="1"/>
  <c r="Y193" i="1" s="1"/>
  <c r="Y184" i="1"/>
  <c r="X331" i="1"/>
  <c r="W331" i="1"/>
  <c r="X485" i="1"/>
  <c r="Y485" i="1" s="1"/>
  <c r="Y481" i="1"/>
  <c r="X208" i="1"/>
  <c r="W208" i="1"/>
  <c r="W196" i="1"/>
  <c r="X196" i="1"/>
  <c r="T406" i="1"/>
  <c r="Y406" i="1" s="1"/>
  <c r="S408" i="1"/>
  <c r="T408" i="1" s="1"/>
  <c r="Y408" i="1" s="1"/>
  <c r="X211" i="1"/>
  <c r="S405" i="1"/>
  <c r="T405" i="1" s="1"/>
  <c r="T359" i="1"/>
  <c r="X438" i="1"/>
  <c r="Y438" i="1" s="1"/>
  <c r="T103" i="1"/>
  <c r="S110" i="1"/>
  <c r="T110" i="1" s="1"/>
  <c r="T334" i="1"/>
  <c r="S336" i="1"/>
  <c r="T336" i="1" s="1"/>
  <c r="Y216" i="1"/>
  <c r="T329" i="1"/>
  <c r="S331" i="1"/>
  <c r="T331" i="1" s="1"/>
  <c r="T341" i="1"/>
  <c r="S354" i="1"/>
  <c r="T354" i="1" s="1"/>
  <c r="X92" i="1"/>
  <c r="W92" i="1"/>
  <c r="T246" i="1"/>
  <c r="S250" i="1"/>
  <c r="T250" i="1" s="1"/>
  <c r="V165" i="1"/>
  <c r="V518" i="1"/>
  <c r="T166" i="1"/>
  <c r="S167" i="1"/>
  <c r="T167" i="1" s="1"/>
  <c r="S165" i="1"/>
  <c r="T165" i="1" s="1"/>
  <c r="T126" i="1"/>
  <c r="X230" i="1"/>
  <c r="W230" i="1"/>
  <c r="T212" i="1"/>
  <c r="S213" i="1"/>
  <c r="T213" i="1" s="1"/>
  <c r="T233" i="1"/>
  <c r="S234" i="1"/>
  <c r="T234" i="1" s="1"/>
  <c r="T320" i="1"/>
  <c r="S322" i="1"/>
  <c r="T322" i="1" s="1"/>
  <c r="Y322" i="1" s="1"/>
  <c r="Y410" i="1"/>
  <c r="T411" i="1"/>
  <c r="S412" i="1"/>
  <c r="T412" i="1" s="1"/>
  <c r="X455" i="1"/>
  <c r="W225" i="1"/>
  <c r="X225" i="1"/>
  <c r="X199" i="1"/>
  <c r="Y199" i="1" s="1"/>
  <c r="W472" i="1"/>
  <c r="X472" i="1"/>
  <c r="Y472" i="1" s="1"/>
  <c r="X322" i="1"/>
  <c r="W322" i="1"/>
  <c r="Y455" i="1"/>
  <c r="W94" i="1"/>
  <c r="X94" i="1"/>
  <c r="Y94" i="1" s="1"/>
  <c r="W11" i="1"/>
  <c r="X11" i="1"/>
  <c r="T52" i="1"/>
  <c r="S61" i="1"/>
  <c r="T61" i="1" s="1"/>
  <c r="X125" i="1"/>
  <c r="W125" i="1"/>
  <c r="S196" i="1"/>
  <c r="T196" i="1" s="1"/>
  <c r="T194" i="1"/>
  <c r="U405" i="1"/>
  <c r="W359" i="1"/>
  <c r="X85" i="1"/>
  <c r="W85" i="1"/>
  <c r="X89" i="1"/>
  <c r="W82" i="1"/>
  <c r="X82" i="1"/>
  <c r="Y268" i="1"/>
  <c r="W354" i="1"/>
  <c r="X354" i="1"/>
  <c r="Y337" i="1"/>
  <c r="X447" i="1"/>
  <c r="W447" i="1"/>
  <c r="W466" i="1"/>
  <c r="T90" i="1"/>
  <c r="S92" i="1"/>
  <c r="T92" i="1" s="1"/>
  <c r="X202" i="1"/>
  <c r="W202" i="1"/>
  <c r="X48" i="1"/>
  <c r="Y48" i="1" s="1"/>
  <c r="Y159" i="1"/>
  <c r="W234" i="1"/>
  <c r="X234" i="1"/>
  <c r="X245" i="1"/>
  <c r="Y235" i="1"/>
  <c r="Y409" i="1"/>
  <c r="Y473" i="1"/>
  <c r="V319" i="1"/>
  <c r="X490" i="1"/>
  <c r="Y490" i="1" s="1"/>
  <c r="T95" i="1"/>
  <c r="S102" i="1"/>
  <c r="T102" i="1" s="1"/>
  <c r="W220" i="1"/>
  <c r="X220" i="1"/>
  <c r="X250" i="1"/>
  <c r="W250" i="1"/>
  <c r="X73" i="1"/>
  <c r="Y73" i="1" s="1"/>
  <c r="Y62" i="1"/>
  <c r="X102" i="1"/>
  <c r="W102" i="1"/>
  <c r="T120" i="1"/>
  <c r="Y120" i="1" s="1"/>
  <c r="S125" i="1"/>
  <c r="T125" i="1" s="1"/>
  <c r="Y125" i="1" s="1"/>
  <c r="Y205" i="1"/>
  <c r="T207" i="1"/>
  <c r="S208" i="1"/>
  <c r="T208" i="1" s="1"/>
  <c r="Y208" i="1" s="1"/>
  <c r="Y221" i="1"/>
  <c r="Y211" i="1"/>
  <c r="X464" i="1"/>
  <c r="Y464" i="1" s="1"/>
  <c r="Y514" i="1"/>
  <c r="T217" i="1"/>
  <c r="Y217" i="1" s="1"/>
  <c r="S220" i="1"/>
  <c r="T220" i="1" s="1"/>
  <c r="T83" i="1"/>
  <c r="S85" i="1"/>
  <c r="T85" i="1" s="1"/>
  <c r="W110" i="1"/>
  <c r="X110" i="1"/>
  <c r="X119" i="1"/>
  <c r="Y119" i="1" s="1"/>
  <c r="S82" i="1"/>
  <c r="T82" i="1" s="1"/>
  <c r="T74" i="1"/>
  <c r="X336" i="1"/>
  <c r="W336" i="1"/>
  <c r="Y340" i="1"/>
  <c r="X358" i="1"/>
  <c r="Y358" i="1" s="1"/>
  <c r="T439" i="1"/>
  <c r="Y439" i="1" s="1"/>
  <c r="S447" i="1"/>
  <c r="T447" i="1" s="1"/>
  <c r="Y447" i="1" s="1"/>
  <c r="Y456" i="1"/>
  <c r="T200" i="1"/>
  <c r="Y200" i="1" s="1"/>
  <c r="S202" i="1"/>
  <c r="T202" i="1" s="1"/>
  <c r="Y49" i="1"/>
  <c r="T11" i="1"/>
  <c r="W167" i="1"/>
  <c r="X167" i="1"/>
  <c r="U165" i="1"/>
  <c r="W126" i="1"/>
  <c r="T229" i="1"/>
  <c r="Y229" i="1" s="1"/>
  <c r="S230" i="1"/>
  <c r="T230" i="1" s="1"/>
  <c r="W213" i="1"/>
  <c r="X213" i="1"/>
  <c r="W412" i="1"/>
  <c r="X412" i="1"/>
  <c r="X21" i="1"/>
  <c r="Y89" i="1"/>
  <c r="Y21" i="1"/>
  <c r="T223" i="1"/>
  <c r="S225" i="1"/>
  <c r="T225" i="1" s="1"/>
  <c r="W299" i="1"/>
  <c r="Y11" i="1" l="1"/>
  <c r="U518" i="1"/>
  <c r="Y207" i="1"/>
  <c r="Y95" i="1"/>
  <c r="Y225" i="1"/>
  <c r="Y92" i="1"/>
  <c r="Y223" i="1"/>
  <c r="Y230" i="1"/>
  <c r="Y202" i="1"/>
  <c r="Y220" i="1"/>
  <c r="Y61" i="1"/>
  <c r="Y212" i="1"/>
  <c r="W165" i="1"/>
  <c r="X165" i="1"/>
  <c r="S518" i="1"/>
  <c r="T518" i="1" s="1"/>
  <c r="Y74" i="1"/>
  <c r="Y90" i="1"/>
  <c r="Y93" i="1"/>
  <c r="W518" i="1"/>
  <c r="Y412" i="1"/>
  <c r="Y234" i="1"/>
  <c r="Y165" i="1"/>
  <c r="Y167" i="1"/>
  <c r="Y250" i="1"/>
  <c r="Y467" i="1"/>
  <c r="X273" i="1"/>
  <c r="Y273" i="1" s="1"/>
  <c r="Y82" i="1"/>
  <c r="Y85" i="1"/>
  <c r="X319" i="1"/>
  <c r="Y319" i="1" s="1"/>
  <c r="Y8" i="1"/>
  <c r="Y194" i="1"/>
  <c r="Y411" i="1"/>
  <c r="Y233" i="1"/>
  <c r="Y166" i="1"/>
  <c r="Y246" i="1"/>
  <c r="Y354" i="1"/>
  <c r="Y331" i="1"/>
  <c r="Y336" i="1"/>
  <c r="Y110" i="1"/>
  <c r="Y299" i="1"/>
  <c r="Y83" i="1"/>
  <c r="W319" i="1"/>
  <c r="Y102" i="1"/>
  <c r="X466" i="1"/>
  <c r="Y466" i="1" s="1"/>
  <c r="Y465" i="1"/>
  <c r="W405" i="1"/>
  <c r="X405" i="1"/>
  <c r="Y405" i="1" s="1"/>
  <c r="Y196" i="1"/>
  <c r="Y52" i="1"/>
  <c r="Y320" i="1"/>
  <c r="Y213" i="1"/>
  <c r="Y341" i="1"/>
  <c r="Y329" i="1"/>
  <c r="Y334" i="1"/>
  <c r="Y103" i="1"/>
  <c r="Y274" i="1"/>
  <c r="Y359" i="1" l="1"/>
  <c r="Y126" i="1"/>
  <c r="X518" i="1"/>
  <c r="Y518" i="1" s="1"/>
</calcChain>
</file>

<file path=xl/sharedStrings.xml><?xml version="1.0" encoding="utf-8"?>
<sst xmlns="http://schemas.openxmlformats.org/spreadsheetml/2006/main" count="2803" uniqueCount="438">
  <si>
    <t>B&amp;G Owned Building Rent Schedule</t>
  </si>
  <si>
    <t xml:space="preserve"> </t>
  </si>
  <si>
    <t>Budget Period: FY24</t>
  </si>
  <si>
    <t>Yellow Highlights : To Be Updated</t>
  </si>
  <si>
    <t>July 1, 2023 - September 30, 2023</t>
  </si>
  <si>
    <t>October 1, 2023 - December 31, 2023</t>
  </si>
  <si>
    <t>Billed Yearly</t>
  </si>
  <si>
    <t>Agency</t>
  </si>
  <si>
    <t>BA</t>
  </si>
  <si>
    <t>Cat</t>
  </si>
  <si>
    <t>Tenant Agency</t>
  </si>
  <si>
    <t>Building No</t>
  </si>
  <si>
    <t>Building Name</t>
  </si>
  <si>
    <t>Address</t>
  </si>
  <si>
    <t>CITY</t>
  </si>
  <si>
    <t>Bldg Type</t>
  </si>
  <si>
    <t>Billing Type</t>
  </si>
  <si>
    <t>Billing Decs.</t>
  </si>
  <si>
    <t>FCA Bldg SF</t>
  </si>
  <si>
    <t>FY23-Q4 SF</t>
  </si>
  <si>
    <t>FY23-Q4 Billing $</t>
  </si>
  <si>
    <t>FY24 L01 SF</t>
  </si>
  <si>
    <t>Q4 S/F</t>
  </si>
  <si>
    <t>Q4 to Q1 S/F +/-</t>
  </si>
  <si>
    <t>Q1 Total S/F</t>
  </si>
  <si>
    <t>Q1 Billing $</t>
  </si>
  <si>
    <t xml:space="preserve">Quarterly Rent Total </t>
  </si>
  <si>
    <t>Q1 S/F</t>
  </si>
  <si>
    <t>Q1 to Q2 S/F +/-</t>
  </si>
  <si>
    <t>Q2 Total  S/F</t>
  </si>
  <si>
    <t>Q2 Billing $</t>
  </si>
  <si>
    <t>Quarterly Rent Total</t>
  </si>
  <si>
    <t>DPS - EVIDENCE VAULT</t>
  </si>
  <si>
    <t>0056</t>
  </si>
  <si>
    <t>NHP REGIONAL HEADQUARTERS</t>
  </si>
  <si>
    <t>357 HAMMILL LANE</t>
  </si>
  <si>
    <t>RENO</t>
  </si>
  <si>
    <t>DPS - NEVADA HIGHWAY PATROL DIVISION</t>
  </si>
  <si>
    <t>0056 Total</t>
  </si>
  <si>
    <t>GOVERNOR'S OFC OF FINANCE - BUDGET DIVISION</t>
  </si>
  <si>
    <t>0200</t>
  </si>
  <si>
    <t>BLASDEL OFFICE BUILDING</t>
  </si>
  <si>
    <t>209 E. Musser St.</t>
  </si>
  <si>
    <t>CARSON CITY</t>
  </si>
  <si>
    <t>GOVERNOR'S OFC OF FINANCE- DIV OF INTERNAL AUDITS</t>
  </si>
  <si>
    <t>SOS - SECRETARY OF STATE</t>
  </si>
  <si>
    <t>TREASURER - STATE TREASURER</t>
  </si>
  <si>
    <t>ADMINISTRATION - HRM - HUMAN RESOURCE MANAGEMENT</t>
  </si>
  <si>
    <t>ADMINISTRATION - SPWD - BUILDINGS &amp; GROUNDS</t>
  </si>
  <si>
    <t>ADMINISTRATION - ADMINISTRATIVE SERVICES</t>
  </si>
  <si>
    <t>0200 Total</t>
  </si>
  <si>
    <t>NDE - GEAR UP</t>
  </si>
  <si>
    <t>0202</t>
  </si>
  <si>
    <t>DEPARTMENT OF EDUCATION OFFICE</t>
  </si>
  <si>
    <t>700 East 5th Street</t>
  </si>
  <si>
    <t>NDE - EDUCATOR LICENSURE</t>
  </si>
  <si>
    <t>NDE - STUDENT AND SCHOOL SUPPORT</t>
  </si>
  <si>
    <t>NDE - INDIVIDUALS WITH DISABILITIES EDUCATION ACT</t>
  </si>
  <si>
    <t>NDE - DEPARTMENT SUPPORT SERVICES</t>
  </si>
  <si>
    <t>Storage</t>
  </si>
  <si>
    <t>0202 Total</t>
  </si>
  <si>
    <t>OFFICE OF THE GOVERNOR</t>
  </si>
  <si>
    <t>0203</t>
  </si>
  <si>
    <t>STATE CAPITOL ANNEX</t>
  </si>
  <si>
    <t>101 North Carson St.</t>
  </si>
  <si>
    <t>102 North Carson St.</t>
  </si>
  <si>
    <t>0203 Total</t>
  </si>
  <si>
    <t>0209</t>
  </si>
  <si>
    <t>DMV OFFICE BUILDING WRIGHT WAY</t>
  </si>
  <si>
    <t>555 Wright Way, WEST WING</t>
  </si>
  <si>
    <t>DPS - DIRECTOR'S OFFICE</t>
  </si>
  <si>
    <t>DMV - RECORDS SEARCH</t>
  </si>
  <si>
    <t>DMV - VERIFICATION OF INSURANCE</t>
  </si>
  <si>
    <t>DMV - CENTRAL SERVICES</t>
  </si>
  <si>
    <t>0209 Total</t>
  </si>
  <si>
    <t>DMV - AUTOMATION</t>
  </si>
  <si>
    <t>0210</t>
  </si>
  <si>
    <t>555 Wright Way, EAST WING</t>
  </si>
  <si>
    <t>DMV - SYSTEM TECHNOLOGY APPLICATION REDESIGN</t>
  </si>
  <si>
    <t>DMV - MOTOR CARRIER DIVISION</t>
  </si>
  <si>
    <t>DMV - MOTOR VEHICLE POLLUTION CONTROL</t>
  </si>
  <si>
    <t>DMV - HEARINGS</t>
  </si>
  <si>
    <t>DMV - FIELD SERVICES</t>
  </si>
  <si>
    <t>DMV - COMPLIANCE ENFORCEMENT</t>
  </si>
  <si>
    <t>DMV - DIVISION OF MANAGEMENT SERVICES &amp; PROGRAMS</t>
  </si>
  <si>
    <t>DMV - DIRECTOR'S OFFICE</t>
  </si>
  <si>
    <t>DMV - ADMINISTRATIVE SERVICES DIVISION</t>
  </si>
  <si>
    <t>0210 Total</t>
  </si>
  <si>
    <t>0235</t>
  </si>
  <si>
    <t>NEVADA STATE CAPITOL</t>
  </si>
  <si>
    <t>LIEUTENANT GOVERNOR</t>
  </si>
  <si>
    <t>CONTROLLER - CONTROLLER'S OFFICE</t>
  </si>
  <si>
    <t>0235 Total</t>
  </si>
  <si>
    <t>0244</t>
  </si>
  <si>
    <t>HEROES MEMORIAL BUILDING</t>
  </si>
  <si>
    <t>198 South Carson Street</t>
  </si>
  <si>
    <t>Vacant</t>
  </si>
  <si>
    <t>AG - ADMINISTRATIVE BUDGET ACCOUNT</t>
  </si>
  <si>
    <t>0244 Total</t>
  </si>
  <si>
    <t>0261</t>
  </si>
  <si>
    <t>FRANKIE SUE DEL PAPA BUILDING</t>
  </si>
  <si>
    <t>AG - CONSUMER ADVOCATE</t>
  </si>
  <si>
    <t>0261 Total</t>
  </si>
  <si>
    <t>0265</t>
  </si>
  <si>
    <t>DMV EXPRESS OFFICE</t>
  </si>
  <si>
    <t>4100 Donovan Way</t>
  </si>
  <si>
    <t>LAS VEGAS</t>
  </si>
  <si>
    <t>0265 Total</t>
  </si>
  <si>
    <t>0266</t>
  </si>
  <si>
    <t>BRADLEY BUILDING</t>
  </si>
  <si>
    <t>2501 East Sahara Ave</t>
  </si>
  <si>
    <t>0266 Total</t>
  </si>
  <si>
    <t>0286</t>
  </si>
  <si>
    <t>BELROSE OFFICE BUILDING</t>
  </si>
  <si>
    <t>620 &amp; 628 Belrose Street</t>
  </si>
  <si>
    <t>HHS-WELFARE - ADMINISTRATION</t>
  </si>
  <si>
    <t>Office</t>
  </si>
  <si>
    <t>HHS-WELFARE - WELFARE FIELD SERVICES</t>
  </si>
  <si>
    <t>HHS-WELFARE - CHILD SUPPORT ENFORCEMENT PROGRAM</t>
  </si>
  <si>
    <t>HHS-WELFARE - ENERGY ASSISTANCE PROGRAM</t>
  </si>
  <si>
    <t>DIVISION OF MINERALS</t>
  </si>
  <si>
    <t>0286 Total</t>
  </si>
  <si>
    <t>0306</t>
  </si>
  <si>
    <t>ATTORNEY GENERAL'S OFFICE</t>
  </si>
  <si>
    <t>100 North Carson Street</t>
  </si>
  <si>
    <t>AG - WORKERS' COMP FRAUD</t>
  </si>
  <si>
    <t>AG - GRANTS UNIT</t>
  </si>
  <si>
    <t>AG - VICTIMS OF DOMESTIC VIOLENCE</t>
  </si>
  <si>
    <t>AG - NATIONAL SETTLEMENT ADMINISTRATION</t>
  </si>
  <si>
    <t>0306 Total</t>
  </si>
  <si>
    <t>0338</t>
  </si>
  <si>
    <t>DMV FLAMINGO OFFICE</t>
  </si>
  <si>
    <t>8250 West Flamingo Road</t>
  </si>
  <si>
    <t>0338 Total</t>
  </si>
  <si>
    <t>0391</t>
  </si>
  <si>
    <t>BUILDINGS &amp; GROUNDS OFFICE</t>
  </si>
  <si>
    <t>406 East Second Street</t>
  </si>
  <si>
    <t>HHS - DEVELOPMENTAL DISABILITIES COUNCIL</t>
  </si>
  <si>
    <t>WILDLIFE - DATA AND TECHNOLOGY SERVICES</t>
  </si>
  <si>
    <t>0391 Total</t>
  </si>
  <si>
    <t>0394</t>
  </si>
  <si>
    <t>PAUL LAXALT STATE BUILDING</t>
  </si>
  <si>
    <t>401 North Carson Street</t>
  </si>
  <si>
    <t>Unusable</t>
  </si>
  <si>
    <t>TOURISM - TOURISM DEVELOPMENT FUND</t>
  </si>
  <si>
    <t>402 North Carson Street</t>
  </si>
  <si>
    <t>TOURISM - NEVADA MAGAZINE</t>
  </si>
  <si>
    <t>SECRETARY OF STATE</t>
  </si>
  <si>
    <t>0394 Total</t>
  </si>
  <si>
    <t>ADMINISTRATION - NSLA - MAIL SERVICES</t>
  </si>
  <si>
    <t>0395</t>
  </si>
  <si>
    <t>STATE MAIL SERVICES BUILDING</t>
  </si>
  <si>
    <t>720 East Fifth Street</t>
  </si>
  <si>
    <t>0395 Total</t>
  </si>
  <si>
    <t>0397</t>
  </si>
  <si>
    <t>EICON BUILDING</t>
  </si>
  <si>
    <t>515 East Musser Street</t>
  </si>
  <si>
    <t>ADMINISTRATION - SPWD - ADMINISTRATION</t>
  </si>
  <si>
    <t>ADMINISTRATION - SPWD - FACILITY COND &amp; ANALYSIS</t>
  </si>
  <si>
    <t>ADMINISTRATION - SPWD - ENGINEERING &amp; PLANNING</t>
  </si>
  <si>
    <t>ADMINISTRATION - PURCHASING</t>
  </si>
  <si>
    <t>ADMINISTRATION - FEDERAL SURPLUS PROPERTY PROGRAM</t>
  </si>
  <si>
    <t>ADMINISTRATION - DIRECTOR'S OFFICE</t>
  </si>
  <si>
    <t>0397 Total</t>
  </si>
  <si>
    <t>0399</t>
  </si>
  <si>
    <t>RENO PURCHASING WAREHOUSE</t>
  </si>
  <si>
    <t>2250 Barnett Way</t>
  </si>
  <si>
    <t>AGRI - COMMODITY FOODS DISTRIBUTION PROGRAM</t>
  </si>
  <si>
    <t>331</t>
  </si>
  <si>
    <t>NEVADA HISTORICAL SOCIETY</t>
  </si>
  <si>
    <t>406</t>
  </si>
  <si>
    <t>HHS - DPBH - OUTDOOR STORAGE - PARKING</t>
  </si>
  <si>
    <t>NSHE</t>
  </si>
  <si>
    <t>NSHE/BCN PURCHASING</t>
  </si>
  <si>
    <t>0399 Total</t>
  </si>
  <si>
    <t>0418</t>
  </si>
  <si>
    <t>LAS VEGAS B&amp;G - PUBLIC WORKS OFFICE</t>
  </si>
  <si>
    <t>2300 McLeod St</t>
  </si>
  <si>
    <t>0418 Total</t>
  </si>
  <si>
    <t>0419</t>
  </si>
  <si>
    <t>STEWART INDIAN MUSEUM</t>
  </si>
  <si>
    <t>Jacobson Way</t>
  </si>
  <si>
    <t>STEWART</t>
  </si>
  <si>
    <t>TOURISM - INDIAN COMMISSION</t>
  </si>
  <si>
    <t>0419 Total</t>
  </si>
  <si>
    <t>0420</t>
  </si>
  <si>
    <t>5500 Snyder Avenue</t>
  </si>
  <si>
    <t>0420 Total</t>
  </si>
  <si>
    <t>TOURISM - STEWART INDIAN SCHOOL LIVING LEGACY</t>
  </si>
  <si>
    <t>0421</t>
  </si>
  <si>
    <t>0421 Total</t>
  </si>
  <si>
    <t>PEACE OFFICER STANDARDS &amp; TRAINING COMMISSION</t>
  </si>
  <si>
    <t>0422</t>
  </si>
  <si>
    <t>0422 Total</t>
  </si>
  <si>
    <t>0423</t>
  </si>
  <si>
    <t>0423 Total</t>
  </si>
  <si>
    <t>0424</t>
  </si>
  <si>
    <t>#009 RESIDENCE (POST)</t>
  </si>
  <si>
    <t>0424 Total</t>
  </si>
  <si>
    <t>0426</t>
  </si>
  <si>
    <t>0426 Total</t>
  </si>
  <si>
    <t>NDOC - OFFENDERS' STORE FUND</t>
  </si>
  <si>
    <t>0431</t>
  </si>
  <si>
    <t>#089 ADMINISTRATION (NDOC)</t>
  </si>
  <si>
    <t>NDOC - DIRECTOR'S OFFICE</t>
  </si>
  <si>
    <t>0431 Total</t>
  </si>
  <si>
    <t>0433</t>
  </si>
  <si>
    <t>#017 SCHOOL (NDOC)</t>
  </si>
  <si>
    <t>NDOC - PRISON INDUSTRY</t>
  </si>
  <si>
    <t>0433 Total</t>
  </si>
  <si>
    <t>0438</t>
  </si>
  <si>
    <t>#018 OFFICE (NDOC)</t>
  </si>
  <si>
    <t>0438 Total</t>
  </si>
  <si>
    <t>0440</t>
  </si>
  <si>
    <t>#160 NEW GYM</t>
  </si>
  <si>
    <t>0440 Total</t>
  </si>
  <si>
    <t>HHS-ADSD - EARLY INTERVENTION SERVICES</t>
  </si>
  <si>
    <t>0515</t>
  </si>
  <si>
    <t>NEVADA EARLY INTERVENTION SERVICES</t>
  </si>
  <si>
    <t>2667 Enterprise Road</t>
  </si>
  <si>
    <t>0515 Total</t>
  </si>
  <si>
    <t>0520</t>
  </si>
  <si>
    <t>DMV FLAMINGO WAREHOUSE</t>
  </si>
  <si>
    <t>8250 West Flamingo</t>
  </si>
  <si>
    <t>0520 Total</t>
  </si>
  <si>
    <t>0686</t>
  </si>
  <si>
    <t>#012 STEWART FACILITY DORM (POST)</t>
  </si>
  <si>
    <t>5500 Snyder Ave</t>
  </si>
  <si>
    <t>0686 Total</t>
  </si>
  <si>
    <t>DPS - TRAINING DIVISION</t>
  </si>
  <si>
    <t>0687</t>
  </si>
  <si>
    <t>#013 STEWART FACILITY DORM (POST)</t>
  </si>
  <si>
    <t>0687 Total</t>
  </si>
  <si>
    <t>0989</t>
  </si>
  <si>
    <t>#107 STEWART FACILITY BUILDING SFMO/SFT/NDI</t>
  </si>
  <si>
    <t>DPS - INVESTIGATION DIVISION</t>
  </si>
  <si>
    <t>DPS - FIRE MARSHAL</t>
  </si>
  <si>
    <t>DPS - STATE EMERGENCY RESPONSE COMMISSION</t>
  </si>
  <si>
    <t>DPS - HIGHWAY SAFETY PLAN &amp; ADMIN</t>
  </si>
  <si>
    <t>DPS - MOTORCYCLE SAFETY PROGRAM</t>
  </si>
  <si>
    <t>0989 Total</t>
  </si>
  <si>
    <t>ADMINISTRATIVE OFFICE OF THE COURTS</t>
  </si>
  <si>
    <t>1478</t>
  </si>
  <si>
    <t>SUPREME COURT OF NEVADA</t>
  </si>
  <si>
    <t>201 South Carson Street</t>
  </si>
  <si>
    <t>SUPREME COURT</t>
  </si>
  <si>
    <t>LAW LIBRARY</t>
  </si>
  <si>
    <t>1478 Total</t>
  </si>
  <si>
    <t>OFFICE OF SCIENCE, INNOVATION AND TECHNOLOGY</t>
  </si>
  <si>
    <t>1675</t>
  </si>
  <si>
    <t>NEVADA STATE LIBRARY &amp; ARCHIVES</t>
  </si>
  <si>
    <t>100 North Stewart Street</t>
  </si>
  <si>
    <t>SMART21</t>
  </si>
  <si>
    <t>W.I.C.H.E. ADMINISTRATION</t>
  </si>
  <si>
    <t>ADMINISTRATION - HRM - HUMAN RESOURCE MANAGEMENT - LABOR RELATIONS</t>
  </si>
  <si>
    <t>GOVERNOR'S OFFICE OF FEDERAL ASSISTANCE</t>
  </si>
  <si>
    <t>ADMINISTRATION - EITS - AGENCY IT SERVICES</t>
  </si>
  <si>
    <t>ADMINISTRATION - EITS - OFFICE OF THE CIO</t>
  </si>
  <si>
    <t>ADMINISTRATION - EITS - IT SECURITY</t>
  </si>
  <si>
    <t>ADMINISTRATION - NSLA - ARCHIVES &amp; PUBLIC RECORDS</t>
  </si>
  <si>
    <t>ADMINISTRATION - NSLA - STATE LIBRARY - TALKING BOOKS</t>
  </si>
  <si>
    <t>ADMINISTRATION - NSLA - STATE LIBRARY</t>
  </si>
  <si>
    <t>ADMINISTRATION - NSLA - LIBRARY COOPERATIVE</t>
  </si>
  <si>
    <t>ADMININSTRATION - DEFERRED COMPENSATION COMMITTEE</t>
  </si>
  <si>
    <t>1675 Total</t>
  </si>
  <si>
    <t>1680</t>
  </si>
  <si>
    <t>GRANT SAWYER STATE OFFICE</t>
  </si>
  <si>
    <t>555 East Washington Avenue</t>
  </si>
  <si>
    <t>OFFICE FOR NEW AMERICANS</t>
  </si>
  <si>
    <t>GOVERNOR'S OFFICE OF ENERGY</t>
  </si>
  <si>
    <t>GOVERNOR'S FINANCE OFFICE - FEDERAL ASSISTANCE</t>
  </si>
  <si>
    <t>OFFICE OF VETERANS AFFAIRS</t>
  </si>
  <si>
    <t>556 East Washington Avenue</t>
  </si>
  <si>
    <t>GOVERNOR'S OFFICE - OFFICE OF WORKFORCE INNOVATION</t>
  </si>
  <si>
    <t>AG - SPECIAL LITIGATION FUND</t>
  </si>
  <si>
    <t>AG - CRIME PREVENTION</t>
  </si>
  <si>
    <t>AG - MEDICAID FRAUD</t>
  </si>
  <si>
    <t>AG - STATE SETTLEMENTS</t>
  </si>
  <si>
    <t>TREASURER - HIGHER EDUCATION TUITION ADMIN</t>
  </si>
  <si>
    <t>TREASURER - MILLENNIUM SCHOLARSHIP ADMINISTRATION</t>
  </si>
  <si>
    <t>TREASURER - UNCLAIMED PROPERTY</t>
  </si>
  <si>
    <t>GOED - GOVERNOR'S OFFICE OF ECONOMIC DEV</t>
  </si>
  <si>
    <t>GOVERNOR'S OFFICE OF ECONOMIC DEVELOPMENT - NV FILM</t>
  </si>
  <si>
    <t>DEPARTMENT OF TAXATION</t>
  </si>
  <si>
    <t>LEG - LEGISLATIVE COUNSEL BUREAU</t>
  </si>
  <si>
    <t>PATIENT PROTECTIONS COMMISSION</t>
  </si>
  <si>
    <t>GCB - GAMING CONTROL BOARD</t>
  </si>
  <si>
    <t>CRC - COLORADO RIVER COMMISSION</t>
  </si>
  <si>
    <t>BUSINESS &amp; INDUSTRY MINE SAFETY TRAINING</t>
  </si>
  <si>
    <t>NDOT - STATEWIDE INFRASTRUCTURE BANK</t>
  </si>
  <si>
    <t>CANNABIS COMPLIANCE BOARD</t>
  </si>
  <si>
    <t>B036</t>
  </si>
  <si>
    <t>BOARD OF MASSAGE THERAPY</t>
  </si>
  <si>
    <t>1680 Total</t>
  </si>
  <si>
    <t>DMV WAREHOUSE</t>
  </si>
  <si>
    <t>555 Wright Way</t>
  </si>
  <si>
    <t>1990 Total</t>
  </si>
  <si>
    <t>HENDERSON DMV OFFICE</t>
  </si>
  <si>
    <t>1399 American Pacific Road</t>
  </si>
  <si>
    <t>HENDERSON</t>
  </si>
  <si>
    <t>2000 Total</t>
  </si>
  <si>
    <t>DMV COMPUTER FACILITY</t>
  </si>
  <si>
    <t>2037 Total</t>
  </si>
  <si>
    <t>DMV INSPECTION TRAINING GARAGE</t>
  </si>
  <si>
    <t>2601 East Sahara Ave</t>
  </si>
  <si>
    <t>2062 Total</t>
  </si>
  <si>
    <t>DMV INSPECTION STATION</t>
  </si>
  <si>
    <t>2170 Total</t>
  </si>
  <si>
    <t>MODULAR STORAGE #1-NORTH</t>
  </si>
  <si>
    <t>ADMINISTRATION - EITS - COMPUTER FACILITY</t>
  </si>
  <si>
    <t>ADMINISTRATION - EITS - DATA COMM &amp; NETWORK ENGR</t>
  </si>
  <si>
    <t>2302 Total</t>
  </si>
  <si>
    <t>EDUCATION MODULAR OFFICE - WEST</t>
  </si>
  <si>
    <t>2308 Total</t>
  </si>
  <si>
    <t>AG - EXTRADITION COORDINATOR</t>
  </si>
  <si>
    <t>HEROES MEMORIAL ANNEX</t>
  </si>
  <si>
    <t>2311 Total</t>
  </si>
  <si>
    <t>DCNR - OFFICE OF STATE HISTORIC PRESERVATION</t>
  </si>
  <si>
    <t>RICHARD H. BRYAN BUILDING</t>
  </si>
  <si>
    <t>901 South Stewart Street</t>
  </si>
  <si>
    <t>DCNR - ADMINISTRATION</t>
  </si>
  <si>
    <t>WILDLIFE - DIVERSITY DIVISION</t>
  </si>
  <si>
    <t>ACCOUNT FOR OFF-HIGHWAY VEHICLES (OHV)</t>
  </si>
  <si>
    <t>DCNR - STATE PARKS</t>
  </si>
  <si>
    <t>DCNR - WATER RESOURCES</t>
  </si>
  <si>
    <t>DCNR - FORESTRY</t>
  </si>
  <si>
    <t>DCNR - STATE LANDS</t>
  </si>
  <si>
    <t>DCNR - NEVADA NATURAL HERITAGE</t>
  </si>
  <si>
    <t>DCNR - DEP ADMINISTRATION</t>
  </si>
  <si>
    <t>DCNR - DEP INDUSTRIAL SITE CLEANUP</t>
  </si>
  <si>
    <t>DCNR - DEP AIR QUALITY</t>
  </si>
  <si>
    <t>DCNR - DEP WATER POLLUTION CONTROL</t>
  </si>
  <si>
    <t>DCNR - DEP MATERIALS MNGMT &amp; CORRCTV ACTN</t>
  </si>
  <si>
    <t>DCNR - DEP MINING REGULATION/RECLAMATION</t>
  </si>
  <si>
    <t>DCNR - DEP STATE REVOLVING FUND - ADMIN</t>
  </si>
  <si>
    <t>DCNR - DEP WATER QUALITY PLANNING</t>
  </si>
  <si>
    <t>DCNR - DEP SAFE DRINKING WATER PROGRAM</t>
  </si>
  <si>
    <t>DCNR - DEP WATER PLANNING CAP IMPROVEMENT</t>
  </si>
  <si>
    <t>DCNR - DIVISION OF FORESTRY</t>
  </si>
  <si>
    <t>DCNR - NDOR</t>
  </si>
  <si>
    <t>PEBP - PUBLIC EMPLOYEES BENEFITS PROGRAM</t>
  </si>
  <si>
    <t>2450 Total</t>
  </si>
  <si>
    <t>NORTH DECATUR DMV SERVICES CENTER</t>
  </si>
  <si>
    <t>7170 North Decatur Road</t>
  </si>
  <si>
    <t>2453 Total</t>
  </si>
  <si>
    <t>7160 North Decatur Road</t>
  </si>
  <si>
    <t>2454 Total</t>
  </si>
  <si>
    <t>LARGE VEHICLE SCALE BUILDING</t>
  </si>
  <si>
    <t>CARSON CIY</t>
  </si>
  <si>
    <t>2459 Total</t>
  </si>
  <si>
    <t>CAMPOS OFFICE &amp; PARKING COMPLEX</t>
  </si>
  <si>
    <t xml:space="preserve"> 215 E. Bonanza Blvd.</t>
  </si>
  <si>
    <t>DPS - DIVISION OF PAROLE AND PROBATION</t>
  </si>
  <si>
    <t>DPS - DIVISION OF EMERGENCY MANAGEMENT</t>
  </si>
  <si>
    <t>DPS - HOMELAND SECURITY</t>
  </si>
  <si>
    <t>2790 Total</t>
  </si>
  <si>
    <t>DMV REGISTRATION/ VEHICLE INSPECTION CTR</t>
  </si>
  <si>
    <t>2621 East Sahara Ave.</t>
  </si>
  <si>
    <t>3759 Total</t>
  </si>
  <si>
    <t>DMV SAHARA REGISTRATION/ VEHICLE INSPECTION CTR</t>
  </si>
  <si>
    <t>DMV - MVIT</t>
  </si>
  <si>
    <t>DMV RENO OFFICE</t>
  </si>
  <si>
    <t>9155 Double Diamond Pkwy</t>
  </si>
  <si>
    <t>DMV - MC</t>
  </si>
  <si>
    <t>CDL/EMISSIONS BUILDING</t>
  </si>
  <si>
    <t>890 Trademark Dr.</t>
  </si>
  <si>
    <t>DMV - CED EMISSIONS</t>
  </si>
  <si>
    <t>DMV - HEARING</t>
  </si>
  <si>
    <t>DMV - FSD</t>
  </si>
  <si>
    <t>DMV - CED INVESTIGATIONS</t>
  </si>
  <si>
    <t>DMV - ASD</t>
  </si>
  <si>
    <t>4034 Total</t>
  </si>
  <si>
    <t>ARROWHEAD BUILDING</t>
  </si>
  <si>
    <t>3850 Arrowhead Drive</t>
  </si>
  <si>
    <t>DETR/EMPLOYMENT SECURITY DIVISION</t>
  </si>
  <si>
    <t>015</t>
  </si>
  <si>
    <t>CORE - NV (OFFICE OF PROJECT MANAGEMENT)</t>
  </si>
  <si>
    <t>4310 Total</t>
  </si>
  <si>
    <t>LIBRARY &amp; ARCHIVES SOUTHERN TALKING BOOKS OUTREACH PROGRAM</t>
  </si>
  <si>
    <t>MC04</t>
  </si>
  <si>
    <t>MCCARRAN LANDER BUILDING</t>
  </si>
  <si>
    <t>505 Capovilla</t>
  </si>
  <si>
    <t>NEVADA STATE BOARD OF MARRIAGE AND FAMILY THERAPISTS</t>
  </si>
  <si>
    <t>DHHS - DIRECTORS OFFICE IDEA PART C</t>
  </si>
  <si>
    <t>GOVERNOR'S OFFICE FOR NEW AMERICANS</t>
  </si>
  <si>
    <t>NEVADA STATE BOARD OF MASSAGE THERAPY</t>
  </si>
  <si>
    <t>MC04 Total</t>
  </si>
  <si>
    <t>COLORADO RIVER COMMISSION</t>
  </si>
  <si>
    <t>MC06</t>
  </si>
  <si>
    <t>MCCARRAN MINERAL BUILDING</t>
  </si>
  <si>
    <t>500 E Warm Springs</t>
  </si>
  <si>
    <t>MC06 Total</t>
  </si>
  <si>
    <t>MC07</t>
  </si>
  <si>
    <t>MCCARRAN EUREKA BUILDING</t>
  </si>
  <si>
    <t>7251 Amigo St</t>
  </si>
  <si>
    <t>NON-STATE TENANTS</t>
  </si>
  <si>
    <t>7252 Amigo St</t>
  </si>
  <si>
    <t>070</t>
  </si>
  <si>
    <t xml:space="preserve">MC07 Total </t>
  </si>
  <si>
    <t>DHHS - AGING AND DISABILITY SERVICES</t>
  </si>
  <si>
    <t>MC21</t>
  </si>
  <si>
    <t>MCCARRAN LINCOLN BUILDING</t>
  </si>
  <si>
    <t xml:space="preserve">7150 Pollock </t>
  </si>
  <si>
    <t xml:space="preserve">MC21 Total </t>
  </si>
  <si>
    <t>MC22</t>
  </si>
  <si>
    <t>MCCARRAN WHITE PINE BUILDING</t>
  </si>
  <si>
    <t xml:space="preserve">7090 Pollock </t>
  </si>
  <si>
    <t xml:space="preserve">MC22 Total </t>
  </si>
  <si>
    <t>MC28</t>
  </si>
  <si>
    <t>MCCARRAN CHURCHILL BUILDING</t>
  </si>
  <si>
    <t xml:space="preserve">490 Capovilla </t>
  </si>
  <si>
    <t>MC28 Total</t>
  </si>
  <si>
    <t>MC29</t>
  </si>
  <si>
    <t>MCCARRAN NEVADA BUILDING</t>
  </si>
  <si>
    <t>1 Harrah's Ct</t>
  </si>
  <si>
    <t>011</t>
  </si>
  <si>
    <t>020</t>
  </si>
  <si>
    <t>030</t>
  </si>
  <si>
    <t>AG- VICTIMS OF DOMESTIC VIOLENCE</t>
  </si>
  <si>
    <t>050</t>
  </si>
  <si>
    <t>052</t>
  </si>
  <si>
    <t>054</t>
  </si>
  <si>
    <t>060</t>
  </si>
  <si>
    <t>CAPITOL POLICE</t>
  </si>
  <si>
    <t>GOVERNOR'S OFFICE OF ECONOMIC DEVELOPMENT</t>
  </si>
  <si>
    <t>MC29 Total</t>
  </si>
  <si>
    <t>OLD ARMORY</t>
  </si>
  <si>
    <t>Colorado/Frontage</t>
  </si>
  <si>
    <t>DCNR - STATE LANDS - FORESTRY</t>
  </si>
  <si>
    <t>DOM - DIVISION OF MINERALS</t>
  </si>
  <si>
    <t>Old Armory Total</t>
  </si>
  <si>
    <t>Grand Total</t>
  </si>
  <si>
    <t>Reno Whse Purchasing</t>
  </si>
  <si>
    <t>Reno Whse Comm Food</t>
  </si>
  <si>
    <t>Outdoor Storage</t>
  </si>
  <si>
    <t>Dorm</t>
  </si>
  <si>
    <t>DCNR Lease/Purchase Bldg</t>
  </si>
  <si>
    <t>Unusable Space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</si>
</sst>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[Red]\(0.00\)"/>
    <numFmt numFmtId="165" formatCode="00"/>
    <numFmt numFmtId="166" formatCode="_(* #,##0.000_);_(* \(#,##0.000\);_(* &quot;-&quot;??_);_(@_)"/>
    <numFmt numFmtId="167" formatCode="0##"/>
    <numFmt numFmtId="168" formatCode="0.0_);[Red]\(0.0\)"/>
    <numFmt numFmtId="169" formatCode="_(* #,##0_);_(* \(#,##0\);_(* &quot;-&quot;??_);_(@_)"/>
    <numFmt numFmtId="170" formatCode="mm/dd/yy;@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ont="0" applyFill="0" applyBorder="0" applyAlignment="0" applyProtection="0"/>
  </cellStyleXfs>
  <cellXfs count="210">
    <xf numFmtId="0" fontId="0" fillId="0" borderId="0" xfId="0"/>
    <xf numFmtId="1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38" fontId="0" fillId="0" borderId="0" xfId="0" applyNumberFormat="1" applyAlignment="1">
      <alignment horizontal="left"/>
    </xf>
    <xf numFmtId="38" fontId="0" fillId="0" borderId="0" xfId="1" applyNumberFormat="1" applyFont="1"/>
    <xf numFmtId="1" fontId="0" fillId="0" borderId="0" xfId="0" applyNumberFormat="1"/>
    <xf numFmtId="43" fontId="0" fillId="0" borderId="0" xfId="1" applyFont="1"/>
    <xf numFmtId="44" fontId="0" fillId="0" borderId="0" xfId="0" applyNumberFormat="1"/>
    <xf numFmtId="43" fontId="2" fillId="0" borderId="0" xfId="1" applyFont="1"/>
    <xf numFmtId="164" fontId="2" fillId="0" borderId="0" xfId="1" applyNumberFormat="1" applyFont="1"/>
    <xf numFmtId="0" fontId="5" fillId="0" borderId="0" xfId="0" applyFont="1"/>
    <xf numFmtId="0" fontId="5" fillId="0" borderId="0" xfId="0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1" applyNumberFormat="1" applyFont="1"/>
    <xf numFmtId="0" fontId="6" fillId="0" borderId="0" xfId="0" applyFont="1"/>
    <xf numFmtId="43" fontId="5" fillId="0" borderId="0" xfId="1" applyFont="1"/>
    <xf numFmtId="44" fontId="5" fillId="0" borderId="0" xfId="0" applyNumberFormat="1" applyFont="1"/>
    <xf numFmtId="1" fontId="7" fillId="0" borderId="0" xfId="0" applyNumberFormat="1" applyFont="1" applyAlignment="1">
      <alignment horizontal="left"/>
    </xf>
    <xf numFmtId="14" fontId="5" fillId="0" borderId="0" xfId="0" applyNumberFormat="1" applyFon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2" fontId="5" fillId="0" borderId="0" xfId="0" applyNumberFormat="1" applyFont="1" applyAlignment="1">
      <alignment horizontal="center" wrapText="1"/>
    </xf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/>
    <xf numFmtId="0" fontId="7" fillId="0" borderId="0" xfId="0" applyFont="1" applyAlignment="1">
      <alignment horizontal="center"/>
    </xf>
    <xf numFmtId="40" fontId="5" fillId="0" borderId="0" xfId="0" applyNumberFormat="1" applyFont="1"/>
    <xf numFmtId="166" fontId="5" fillId="3" borderId="0" xfId="1" applyNumberFormat="1" applyFont="1" applyFill="1"/>
    <xf numFmtId="0" fontId="7" fillId="0" borderId="1" xfId="0" applyFont="1" applyBorder="1"/>
    <xf numFmtId="43" fontId="8" fillId="0" borderId="0" xfId="1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 vertical="top" wrapText="1"/>
    </xf>
    <xf numFmtId="2" fontId="9" fillId="0" borderId="2" xfId="0" applyNumberFormat="1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38" fontId="9" fillId="0" borderId="2" xfId="0" applyNumberFormat="1" applyFont="1" applyBorder="1" applyAlignment="1">
      <alignment horizontal="center" vertical="top" wrapText="1"/>
    </xf>
    <xf numFmtId="38" fontId="9" fillId="4" borderId="2" xfId="1" applyNumberFormat="1" applyFont="1" applyFill="1" applyBorder="1" applyAlignment="1">
      <alignment horizontal="center" vertical="top" wrapText="1"/>
    </xf>
    <xf numFmtId="0" fontId="9" fillId="4" borderId="2" xfId="0" applyFont="1" applyFill="1" applyBorder="1" applyAlignment="1">
      <alignment horizontal="center" vertical="top" wrapText="1"/>
    </xf>
    <xf numFmtId="1" fontId="9" fillId="5" borderId="2" xfId="1" applyNumberFormat="1" applyFont="1" applyFill="1" applyBorder="1" applyAlignment="1">
      <alignment horizontal="center" vertical="top" wrapText="1"/>
    </xf>
    <xf numFmtId="44" fontId="9" fillId="5" borderId="2" xfId="1" applyNumberFormat="1" applyFont="1" applyFill="1" applyBorder="1" applyAlignment="1">
      <alignment horizontal="center" vertical="top" wrapText="1"/>
    </xf>
    <xf numFmtId="43" fontId="9" fillId="0" borderId="2" xfId="1" applyFont="1" applyBorder="1" applyAlignment="1">
      <alignment horizontal="center" vertical="top" wrapText="1"/>
    </xf>
    <xf numFmtId="164" fontId="9" fillId="6" borderId="2" xfId="1" applyNumberFormat="1" applyFont="1" applyFill="1" applyBorder="1" applyAlignment="1">
      <alignment horizontal="center" vertical="top" wrapText="1"/>
    </xf>
    <xf numFmtId="38" fontId="9" fillId="6" borderId="2" xfId="1" applyNumberFormat="1" applyFont="1" applyFill="1" applyBorder="1" applyAlignment="1">
      <alignment horizontal="center" vertical="top" wrapText="1"/>
    </xf>
    <xf numFmtId="43" fontId="9" fillId="6" borderId="2" xfId="1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167" fontId="5" fillId="0" borderId="2" xfId="0" applyNumberFormat="1" applyFont="1" applyBorder="1"/>
    <xf numFmtId="0" fontId="5" fillId="0" borderId="2" xfId="0" applyFont="1" applyBorder="1" applyAlignment="1">
      <alignment horizontal="left"/>
    </xf>
    <xf numFmtId="165" fontId="5" fillId="0" borderId="2" xfId="0" applyNumberFormat="1" applyFont="1" applyBorder="1" applyAlignment="1">
      <alignment horizontal="left"/>
    </xf>
    <xf numFmtId="0" fontId="5" fillId="0" borderId="2" xfId="0" applyFont="1" applyBorder="1"/>
    <xf numFmtId="2" fontId="5" fillId="0" borderId="4" xfId="0" quotePrefix="1" applyNumberFormat="1" applyFont="1" applyBorder="1" applyAlignment="1">
      <alignment horizontal="center" wrapText="1"/>
    </xf>
    <xf numFmtId="0" fontId="10" fillId="0" borderId="5" xfId="0" applyFont="1" applyBorder="1"/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2" xfId="0" applyFont="1" applyBorder="1" applyAlignment="1">
      <alignment wrapText="1"/>
    </xf>
    <xf numFmtId="38" fontId="5" fillId="0" borderId="2" xfId="0" applyNumberFormat="1" applyFont="1" applyBorder="1" applyAlignment="1">
      <alignment horizontal="center" wrapText="1"/>
    </xf>
    <xf numFmtId="38" fontId="5" fillId="4" borderId="2" xfId="1" applyNumberFormat="1" applyFont="1" applyFill="1" applyBorder="1"/>
    <xf numFmtId="44" fontId="5" fillId="4" borderId="2" xfId="2" applyFont="1" applyFill="1" applyBorder="1"/>
    <xf numFmtId="38" fontId="5" fillId="5" borderId="2" xfId="1" applyNumberFormat="1" applyFont="1" applyFill="1" applyBorder="1"/>
    <xf numFmtId="44" fontId="5" fillId="5" borderId="2" xfId="2" applyFont="1" applyFill="1" applyBorder="1"/>
    <xf numFmtId="40" fontId="7" fillId="0" borderId="2" xfId="1" applyNumberFormat="1" applyFont="1" applyFill="1" applyBorder="1"/>
    <xf numFmtId="38" fontId="5" fillId="6" borderId="2" xfId="1" applyNumberFormat="1" applyFont="1" applyFill="1" applyBorder="1"/>
    <xf numFmtId="44" fontId="5" fillId="6" borderId="2" xfId="2" applyFont="1" applyFill="1" applyBorder="1"/>
    <xf numFmtId="0" fontId="10" fillId="0" borderId="7" xfId="0" applyFont="1" applyBorder="1"/>
    <xf numFmtId="167" fontId="7" fillId="7" borderId="2" xfId="0" applyNumberFormat="1" applyFont="1" applyFill="1" applyBorder="1"/>
    <xf numFmtId="0" fontId="7" fillId="7" borderId="2" xfId="0" applyFont="1" applyFill="1" applyBorder="1" applyAlignment="1">
      <alignment horizontal="left"/>
    </xf>
    <xf numFmtId="165" fontId="7" fillId="7" borderId="2" xfId="0" applyNumberFormat="1" applyFont="1" applyFill="1" applyBorder="1" applyAlignment="1">
      <alignment horizontal="left"/>
    </xf>
    <xf numFmtId="0" fontId="7" fillId="7" borderId="2" xfId="0" applyFont="1" applyFill="1" applyBorder="1"/>
    <xf numFmtId="0" fontId="7" fillId="7" borderId="4" xfId="0" applyFont="1" applyFill="1" applyBorder="1" applyAlignment="1">
      <alignment horizontal="center" wrapText="1"/>
    </xf>
    <xf numFmtId="0" fontId="7" fillId="7" borderId="2" xfId="0" quotePrefix="1" applyFont="1" applyFill="1" applyBorder="1"/>
    <xf numFmtId="1" fontId="7" fillId="7" borderId="6" xfId="0" quotePrefix="1" applyNumberFormat="1" applyFont="1" applyFill="1" applyBorder="1"/>
    <xf numFmtId="1" fontId="7" fillId="7" borderId="2" xfId="0" quotePrefix="1" applyNumberFormat="1" applyFont="1" applyFill="1" applyBorder="1" applyAlignment="1">
      <alignment horizontal="center"/>
    </xf>
    <xf numFmtId="0" fontId="7" fillId="7" borderId="2" xfId="0" applyFont="1" applyFill="1" applyBorder="1" applyAlignment="1">
      <alignment horizontal="center" wrapText="1"/>
    </xf>
    <xf numFmtId="0" fontId="7" fillId="7" borderId="2" xfId="0" applyFont="1" applyFill="1" applyBorder="1" applyAlignment="1">
      <alignment wrapText="1"/>
    </xf>
    <xf numFmtId="38" fontId="7" fillId="7" borderId="2" xfId="0" applyNumberFormat="1" applyFont="1" applyFill="1" applyBorder="1" applyAlignment="1">
      <alignment horizontal="center" wrapText="1"/>
    </xf>
    <xf numFmtId="38" fontId="7" fillId="7" borderId="2" xfId="1" applyNumberFormat="1" applyFont="1" applyFill="1" applyBorder="1"/>
    <xf numFmtId="44" fontId="7" fillId="7" borderId="2" xfId="2" applyFont="1" applyFill="1" applyBorder="1"/>
    <xf numFmtId="40" fontId="7" fillId="7" borderId="2" xfId="1" applyNumberFormat="1" applyFont="1" applyFill="1" applyBorder="1"/>
    <xf numFmtId="0" fontId="10" fillId="0" borderId="8" xfId="0" applyFont="1" applyBorder="1"/>
    <xf numFmtId="0" fontId="2" fillId="0" borderId="0" xfId="0" applyFont="1"/>
    <xf numFmtId="0" fontId="5" fillId="0" borderId="4" xfId="0" quotePrefix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5" fillId="0" borderId="2" xfId="0" quotePrefix="1" applyFont="1" applyBorder="1" applyAlignment="1">
      <alignment horizontal="center" wrapText="1"/>
    </xf>
    <xf numFmtId="0" fontId="7" fillId="7" borderId="2" xfId="0" quotePrefix="1" applyFont="1" applyFill="1" applyBorder="1" applyAlignment="1">
      <alignment horizontal="center" wrapText="1"/>
    </xf>
    <xf numFmtId="0" fontId="7" fillId="7" borderId="2" xfId="0" applyFont="1" applyFill="1" applyBorder="1" applyAlignment="1">
      <alignment horizontal="center"/>
    </xf>
    <xf numFmtId="168" fontId="5" fillId="5" borderId="2" xfId="1" applyNumberFormat="1" applyFont="1" applyFill="1" applyBorder="1"/>
    <xf numFmtId="168" fontId="5" fillId="6" borderId="2" xfId="1" applyNumberFormat="1" applyFont="1" applyFill="1" applyBorder="1"/>
    <xf numFmtId="168" fontId="5" fillId="6" borderId="2" xfId="2" applyNumberFormat="1" applyFont="1" applyFill="1" applyBorder="1"/>
    <xf numFmtId="0" fontId="7" fillId="8" borderId="0" xfId="0" applyFont="1" applyFill="1"/>
    <xf numFmtId="0" fontId="5" fillId="8" borderId="0" xfId="0" applyFont="1" applyFill="1"/>
    <xf numFmtId="38" fontId="5" fillId="5" borderId="4" xfId="1" applyNumberFormat="1" applyFont="1" applyFill="1" applyBorder="1"/>
    <xf numFmtId="168" fontId="5" fillId="5" borderId="6" xfId="1" applyNumberFormat="1" applyFont="1" applyFill="1" applyBorder="1"/>
    <xf numFmtId="168" fontId="7" fillId="7" borderId="9" xfId="1" applyNumberFormat="1" applyFont="1" applyFill="1" applyBorder="1"/>
    <xf numFmtId="168" fontId="7" fillId="7" borderId="2" xfId="1" applyNumberFormat="1" applyFont="1" applyFill="1" applyBorder="1"/>
    <xf numFmtId="167" fontId="5" fillId="0" borderId="2" xfId="0" applyNumberFormat="1" applyFont="1" applyBorder="1" applyAlignment="1">
      <alignment horizontal="right"/>
    </xf>
    <xf numFmtId="167" fontId="5" fillId="0" borderId="2" xfId="0" quotePrefix="1" applyNumberFormat="1" applyFont="1" applyBorder="1" applyAlignment="1">
      <alignment horizontal="right"/>
    </xf>
    <xf numFmtId="40" fontId="7" fillId="9" borderId="2" xfId="1" applyNumberFormat="1" applyFont="1" applyFill="1" applyBorder="1"/>
    <xf numFmtId="0" fontId="11" fillId="7" borderId="2" xfId="0" quotePrefix="1" applyFont="1" applyFill="1" applyBorder="1" applyAlignment="1">
      <alignment horizontal="center" wrapText="1"/>
    </xf>
    <xf numFmtId="38" fontId="5" fillId="4" borderId="2" xfId="0" applyNumberFormat="1" applyFont="1" applyFill="1" applyBorder="1"/>
    <xf numFmtId="38" fontId="5" fillId="5" borderId="2" xfId="0" applyNumberFormat="1" applyFont="1" applyFill="1" applyBorder="1"/>
    <xf numFmtId="0" fontId="7" fillId="7" borderId="3" xfId="0" applyFont="1" applyFill="1" applyBorder="1"/>
    <xf numFmtId="0" fontId="5" fillId="0" borderId="4" xfId="0" applyFont="1" applyBorder="1" applyAlignment="1">
      <alignment horizontal="center" wrapText="1"/>
    </xf>
    <xf numFmtId="0" fontId="11" fillId="7" borderId="2" xfId="0" applyFont="1" applyFill="1" applyBorder="1"/>
    <xf numFmtId="0" fontId="5" fillId="0" borderId="3" xfId="0" applyFont="1" applyBorder="1" applyAlignment="1">
      <alignment horizontal="center" wrapText="1"/>
    </xf>
    <xf numFmtId="0" fontId="10" fillId="0" borderId="0" xfId="0" applyFont="1"/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0" fontId="5" fillId="0" borderId="5" xfId="0" applyFont="1" applyBorder="1" applyAlignment="1">
      <alignment horizontal="center" wrapText="1"/>
    </xf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7" fillId="7" borderId="9" xfId="0" applyFont="1" applyFill="1" applyBorder="1" applyAlignment="1">
      <alignment horizontal="center" wrapText="1"/>
    </xf>
    <xf numFmtId="0" fontId="7" fillId="7" borderId="9" xfId="0" applyFont="1" applyFill="1" applyBorder="1"/>
    <xf numFmtId="0" fontId="7" fillId="7" borderId="9" xfId="0" applyFont="1" applyFill="1" applyBorder="1" applyAlignment="1">
      <alignment horizontal="center"/>
    </xf>
    <xf numFmtId="40" fontId="5" fillId="4" borderId="2" xfId="1" applyNumberFormat="1" applyFont="1" applyFill="1" applyBorder="1"/>
    <xf numFmtId="0" fontId="3" fillId="0" borderId="0" xfId="0" applyFont="1"/>
    <xf numFmtId="38" fontId="5" fillId="6" borderId="2" xfId="0" applyNumberFormat="1" applyFont="1" applyFill="1" applyBorder="1"/>
    <xf numFmtId="38" fontId="5" fillId="4" borderId="9" xfId="0" applyNumberFormat="1" applyFont="1" applyFill="1" applyBorder="1"/>
    <xf numFmtId="38" fontId="5" fillId="5" borderId="9" xfId="0" applyNumberFormat="1" applyFont="1" applyFill="1" applyBorder="1"/>
    <xf numFmtId="38" fontId="7" fillId="7" borderId="2" xfId="0" applyNumberFormat="1" applyFont="1" applyFill="1" applyBorder="1"/>
    <xf numFmtId="38" fontId="7" fillId="7" borderId="3" xfId="1" applyNumberFormat="1" applyFont="1" applyFill="1" applyBorder="1"/>
    <xf numFmtId="44" fontId="7" fillId="7" borderId="3" xfId="2" applyFont="1" applyFill="1" applyBorder="1"/>
    <xf numFmtId="40" fontId="5" fillId="5" borderId="2" xfId="1" applyNumberFormat="1" applyFont="1" applyFill="1" applyBorder="1"/>
    <xf numFmtId="40" fontId="5" fillId="6" borderId="2" xfId="1" applyNumberFormat="1" applyFont="1" applyFill="1" applyBorder="1"/>
    <xf numFmtId="40" fontId="5" fillId="6" borderId="2" xfId="0" applyNumberFormat="1" applyFont="1" applyFill="1" applyBorder="1"/>
    <xf numFmtId="167" fontId="5" fillId="0" borderId="3" xfId="0" applyNumberFormat="1" applyFont="1" applyBorder="1"/>
    <xf numFmtId="0" fontId="5" fillId="0" borderId="3" xfId="0" applyFont="1" applyBorder="1" applyAlignment="1">
      <alignment horizontal="left"/>
    </xf>
    <xf numFmtId="165" fontId="5" fillId="0" borderId="3" xfId="0" applyNumberFormat="1" applyFont="1" applyBorder="1" applyAlignment="1">
      <alignment horizontal="left"/>
    </xf>
    <xf numFmtId="38" fontId="5" fillId="0" borderId="3" xfId="0" applyNumberFormat="1" applyFont="1" applyBorder="1" applyAlignment="1">
      <alignment horizontal="center" wrapText="1"/>
    </xf>
    <xf numFmtId="38" fontId="5" fillId="4" borderId="3" xfId="1" applyNumberFormat="1" applyFont="1" applyFill="1" applyBorder="1"/>
    <xf numFmtId="44" fontId="5" fillId="4" borderId="3" xfId="2" applyFont="1" applyFill="1" applyBorder="1"/>
    <xf numFmtId="38" fontId="5" fillId="5" borderId="3" xfId="1" applyNumberFormat="1" applyFont="1" applyFill="1" applyBorder="1"/>
    <xf numFmtId="38" fontId="5" fillId="5" borderId="3" xfId="0" applyNumberFormat="1" applyFont="1" applyFill="1" applyBorder="1"/>
    <xf numFmtId="44" fontId="5" fillId="5" borderId="3" xfId="2" applyFont="1" applyFill="1" applyBorder="1"/>
    <xf numFmtId="44" fontId="5" fillId="6" borderId="3" xfId="2" applyFont="1" applyFill="1" applyBorder="1"/>
    <xf numFmtId="43" fontId="5" fillId="5" borderId="3" xfId="1" applyFont="1" applyFill="1" applyBorder="1"/>
    <xf numFmtId="0" fontId="5" fillId="10" borderId="2" xfId="0" applyFont="1" applyFill="1" applyBorder="1" applyAlignment="1">
      <alignment horizontal="center" wrapText="1"/>
    </xf>
    <xf numFmtId="0" fontId="5" fillId="10" borderId="2" xfId="0" applyFont="1" applyFill="1" applyBorder="1"/>
    <xf numFmtId="0" fontId="5" fillId="10" borderId="2" xfId="0" applyFont="1" applyFill="1" applyBorder="1" applyAlignment="1">
      <alignment horizontal="center"/>
    </xf>
    <xf numFmtId="38" fontId="5" fillId="10" borderId="2" xfId="0" applyNumberFormat="1" applyFont="1" applyFill="1" applyBorder="1" applyAlignment="1">
      <alignment horizontal="center" wrapText="1"/>
    </xf>
    <xf numFmtId="0" fontId="5" fillId="10" borderId="0" xfId="0" applyFont="1" applyFill="1"/>
    <xf numFmtId="0" fontId="5" fillId="10" borderId="9" xfId="0" applyFont="1" applyFill="1" applyBorder="1" applyAlignment="1">
      <alignment horizontal="center" wrapText="1"/>
    </xf>
    <xf numFmtId="0" fontId="5" fillId="10" borderId="10" xfId="0" applyFont="1" applyFill="1" applyBorder="1"/>
    <xf numFmtId="0" fontId="5" fillId="10" borderId="9" xfId="0" applyFont="1" applyFill="1" applyBorder="1"/>
    <xf numFmtId="0" fontId="5" fillId="10" borderId="9" xfId="0" applyFont="1" applyFill="1" applyBorder="1" applyAlignment="1">
      <alignment horizontal="center"/>
    </xf>
    <xf numFmtId="38" fontId="5" fillId="10" borderId="9" xfId="0" applyNumberFormat="1" applyFont="1" applyFill="1" applyBorder="1" applyAlignment="1">
      <alignment horizontal="center" wrapText="1"/>
    </xf>
    <xf numFmtId="0" fontId="5" fillId="7" borderId="2" xfId="0" applyFont="1" applyFill="1" applyBorder="1"/>
    <xf numFmtId="0" fontId="5" fillId="7" borderId="2" xfId="0" applyFont="1" applyFill="1" applyBorder="1" applyAlignment="1">
      <alignment horizontal="left"/>
    </xf>
    <xf numFmtId="165" fontId="5" fillId="7" borderId="2" xfId="0" applyNumberFormat="1" applyFont="1" applyFill="1" applyBorder="1" applyAlignment="1">
      <alignment horizontal="left"/>
    </xf>
    <xf numFmtId="0" fontId="5" fillId="7" borderId="9" xfId="0" applyFont="1" applyFill="1" applyBorder="1" applyAlignment="1">
      <alignment horizontal="center" wrapText="1"/>
    </xf>
    <xf numFmtId="0" fontId="5" fillId="7" borderId="9" xfId="0" applyFont="1" applyFill="1" applyBorder="1" applyAlignment="1">
      <alignment wrapText="1"/>
    </xf>
    <xf numFmtId="38" fontId="5" fillId="7" borderId="9" xfId="0" applyNumberFormat="1" applyFont="1" applyFill="1" applyBorder="1" applyAlignment="1">
      <alignment horizontal="center" wrapText="1"/>
    </xf>
    <xf numFmtId="38" fontId="5" fillId="7" borderId="2" xfId="0" applyNumberFormat="1" applyFont="1" applyFill="1" applyBorder="1"/>
    <xf numFmtId="44" fontId="5" fillId="7" borderId="2" xfId="2" applyFont="1" applyFill="1" applyBorder="1"/>
    <xf numFmtId="38" fontId="5" fillId="7" borderId="2" xfId="1" applyNumberFormat="1" applyFont="1" applyFill="1" applyBorder="1"/>
    <xf numFmtId="1" fontId="5" fillId="6" borderId="2" xfId="1" applyNumberFormat="1" applyFont="1" applyFill="1" applyBorder="1"/>
    <xf numFmtId="0" fontId="5" fillId="10" borderId="2" xfId="0" quotePrefix="1" applyFont="1" applyFill="1" applyBorder="1" applyAlignment="1">
      <alignment horizontal="right"/>
    </xf>
    <xf numFmtId="0" fontId="5" fillId="10" borderId="2" xfId="0" applyFont="1" applyFill="1" applyBorder="1" applyAlignment="1">
      <alignment horizontal="left"/>
    </xf>
    <xf numFmtId="165" fontId="5" fillId="10" borderId="2" xfId="0" applyNumberFormat="1" applyFont="1" applyFill="1" applyBorder="1" applyAlignment="1">
      <alignment horizontal="left"/>
    </xf>
    <xf numFmtId="0" fontId="7" fillId="7" borderId="9" xfId="0" applyFont="1" applyFill="1" applyBorder="1" applyAlignment="1">
      <alignment horizontal="left"/>
    </xf>
    <xf numFmtId="165" fontId="7" fillId="7" borderId="9" xfId="0" applyNumberFormat="1" applyFont="1" applyFill="1" applyBorder="1" applyAlignment="1">
      <alignment horizontal="left"/>
    </xf>
    <xf numFmtId="0" fontId="7" fillId="7" borderId="9" xfId="0" applyFont="1" applyFill="1" applyBorder="1" applyAlignment="1">
      <alignment wrapText="1"/>
    </xf>
    <xf numFmtId="38" fontId="7" fillId="7" borderId="9" xfId="0" applyNumberFormat="1" applyFont="1" applyFill="1" applyBorder="1" applyAlignment="1">
      <alignment horizontal="center" wrapText="1"/>
    </xf>
    <xf numFmtId="169" fontId="7" fillId="7" borderId="2" xfId="1" applyNumberFormat="1" applyFont="1" applyFill="1" applyBorder="1"/>
    <xf numFmtId="0" fontId="7" fillId="10" borderId="0" xfId="0" applyFont="1" applyFill="1"/>
    <xf numFmtId="0" fontId="5" fillId="10" borderId="9" xfId="0" quotePrefix="1" applyFont="1" applyFill="1" applyBorder="1" applyAlignment="1">
      <alignment horizontal="right"/>
    </xf>
    <xf numFmtId="0" fontId="5" fillId="10" borderId="9" xfId="0" applyFont="1" applyFill="1" applyBorder="1" applyAlignment="1">
      <alignment horizontal="left"/>
    </xf>
    <xf numFmtId="165" fontId="5" fillId="10" borderId="9" xfId="0" applyNumberFormat="1" applyFont="1" applyFill="1" applyBorder="1" applyAlignment="1">
      <alignment horizontal="left"/>
    </xf>
    <xf numFmtId="0" fontId="12" fillId="0" borderId="2" xfId="0" applyFont="1" applyBorder="1"/>
    <xf numFmtId="167" fontId="5" fillId="0" borderId="9" xfId="0" applyNumberFormat="1" applyFont="1" applyBorder="1"/>
    <xf numFmtId="0" fontId="5" fillId="0" borderId="9" xfId="0" applyFont="1" applyBorder="1" applyAlignment="1">
      <alignment horizontal="left"/>
    </xf>
    <xf numFmtId="165" fontId="5" fillId="0" borderId="9" xfId="0" applyNumberFormat="1" applyFont="1" applyBorder="1" applyAlignment="1">
      <alignment horizontal="left"/>
    </xf>
    <xf numFmtId="0" fontId="5" fillId="0" borderId="9" xfId="0" applyFont="1" applyBorder="1" applyAlignment="1">
      <alignment horizontal="center" wrapText="1"/>
    </xf>
    <xf numFmtId="0" fontId="5" fillId="0" borderId="9" xfId="0" applyFont="1" applyBorder="1"/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wrapText="1"/>
    </xf>
    <xf numFmtId="38" fontId="5" fillId="0" borderId="9" xfId="0" applyNumberFormat="1" applyFont="1" applyBorder="1" applyAlignment="1">
      <alignment horizontal="center" wrapText="1"/>
    </xf>
    <xf numFmtId="167" fontId="5" fillId="7" borderId="2" xfId="0" applyNumberFormat="1" applyFont="1" applyFill="1" applyBorder="1"/>
    <xf numFmtId="0" fontId="5" fillId="7" borderId="2" xfId="0" applyFont="1" applyFill="1" applyBorder="1" applyAlignment="1">
      <alignment horizontal="center" wrapText="1"/>
    </xf>
    <xf numFmtId="0" fontId="5" fillId="7" borderId="2" xfId="0" applyFont="1" applyFill="1" applyBorder="1" applyAlignment="1">
      <alignment wrapText="1"/>
    </xf>
    <xf numFmtId="38" fontId="5" fillId="7" borderId="2" xfId="0" applyNumberFormat="1" applyFont="1" applyFill="1" applyBorder="1" applyAlignment="1">
      <alignment horizontal="center" wrapText="1"/>
    </xf>
    <xf numFmtId="0" fontId="5" fillId="11" borderId="9" xfId="0" applyFont="1" applyFill="1" applyBorder="1"/>
    <xf numFmtId="0" fontId="5" fillId="11" borderId="9" xfId="0" applyFont="1" applyFill="1" applyBorder="1" applyAlignment="1">
      <alignment horizontal="left"/>
    </xf>
    <xf numFmtId="165" fontId="5" fillId="11" borderId="9" xfId="0" applyNumberFormat="1" applyFont="1" applyFill="1" applyBorder="1" applyAlignment="1">
      <alignment horizontal="left"/>
    </xf>
    <xf numFmtId="0" fontId="5" fillId="11" borderId="9" xfId="0" applyFont="1" applyFill="1" applyBorder="1" applyAlignment="1">
      <alignment horizontal="center" wrapText="1"/>
    </xf>
    <xf numFmtId="0" fontId="7" fillId="11" borderId="9" xfId="0" applyFont="1" applyFill="1" applyBorder="1"/>
    <xf numFmtId="0" fontId="7" fillId="11" borderId="9" xfId="0" applyFont="1" applyFill="1" applyBorder="1" applyAlignment="1">
      <alignment horizontal="center"/>
    </xf>
    <xf numFmtId="0" fontId="5" fillId="11" borderId="9" xfId="0" applyFont="1" applyFill="1" applyBorder="1" applyAlignment="1">
      <alignment wrapText="1"/>
    </xf>
    <xf numFmtId="38" fontId="7" fillId="11" borderId="9" xfId="0" applyNumberFormat="1" applyFont="1" applyFill="1" applyBorder="1" applyAlignment="1">
      <alignment horizontal="center" wrapText="1"/>
    </xf>
    <xf numFmtId="44" fontId="7" fillId="11" borderId="2" xfId="2" applyFont="1" applyFill="1" applyBorder="1"/>
    <xf numFmtId="38" fontId="7" fillId="11" borderId="9" xfId="1" applyNumberFormat="1" applyFont="1" applyFill="1" applyBorder="1"/>
    <xf numFmtId="44" fontId="7" fillId="11" borderId="9" xfId="1" applyNumberFormat="1" applyFont="1" applyFill="1" applyBorder="1"/>
    <xf numFmtId="40" fontId="7" fillId="11" borderId="2" xfId="1" applyNumberFormat="1" applyFont="1" applyFill="1" applyBorder="1"/>
    <xf numFmtId="170" fontId="8" fillId="0" borderId="0" xfId="0" applyNumberFormat="1" applyFont="1"/>
    <xf numFmtId="0" fontId="0" fillId="0" borderId="0" xfId="0" applyAlignment="1">
      <alignment horizontal="left"/>
    </xf>
    <xf numFmtId="165" fontId="0" fillId="0" borderId="0" xfId="0" applyNumberFormat="1" applyAlignment="1">
      <alignment horizontal="left"/>
    </xf>
    <xf numFmtId="2" fontId="0" fillId="0" borderId="0" xfId="0" applyNumberForma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3" fontId="0" fillId="0" borderId="0" xfId="0" applyNumberFormat="1" applyAlignment="1">
      <alignment horizontal="center" wrapText="1"/>
    </xf>
    <xf numFmtId="38" fontId="0" fillId="0" borderId="0" xfId="0" applyNumberFormat="1" applyAlignment="1">
      <alignment horizontal="left" wrapText="1"/>
    </xf>
    <xf numFmtId="1" fontId="2" fillId="0" borderId="0" xfId="1" applyNumberFormat="1" applyFont="1"/>
    <xf numFmtId="44" fontId="5" fillId="0" borderId="0" xfId="2" applyFont="1" applyFill="1" applyBorder="1"/>
    <xf numFmtId="0" fontId="13" fillId="0" borderId="0" xfId="3" applyNumberFormat="1" applyFont="1" applyFill="1" applyBorder="1" applyAlignment="1"/>
    <xf numFmtId="44" fontId="2" fillId="0" borderId="0" xfId="1" applyNumberFormat="1" applyFont="1"/>
    <xf numFmtId="38" fontId="7" fillId="0" borderId="0" xfId="1" applyNumberFormat="1" applyFont="1" applyFill="1" applyBorder="1"/>
    <xf numFmtId="43" fontId="0" fillId="0" borderId="0" xfId="1" applyFont="1" applyAlignment="1">
      <alignment wrapText="1"/>
    </xf>
    <xf numFmtId="169" fontId="2" fillId="0" borderId="0" xfId="1" applyNumberFormat="1" applyFont="1"/>
    <xf numFmtId="38" fontId="0" fillId="0" borderId="0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Normal 2" xfId="3" xr:uid="{F24D3162-8AA6-47E6-B26B-68E9A363CA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E20E-7101-4D43-8420-9559C90EED88}">
  <dimension ref="A1:Y532"/>
  <sheetViews>
    <sheetView tabSelected="1" zoomScale="85" zoomScaleNormal="85" workbookViewId="0">
      <pane ySplit="6" topLeftCell="A91" activePane="bottomLeft" state="frozen"/>
      <selection activeCell="B1" sqref="B1"/>
      <selection pane="bottomLeft" activeCell="L11" sqref="L11"/>
    </sheetView>
  </sheetViews>
  <sheetFormatPr defaultColWidth="9.140625" defaultRowHeight="15" customHeight="1" x14ac:dyDescent="0.25"/>
  <cols>
    <col min="1" max="1" width="8.85546875" style="194" customWidth="1"/>
    <col min="2" max="2" width="8" customWidth="1"/>
    <col min="3" max="3" width="5.5703125" style="195" customWidth="1"/>
    <col min="4" max="4" width="51.140625" style="196" customWidth="1"/>
    <col min="5" max="5" width="9.140625" style="197" customWidth="1"/>
    <col min="6" max="6" width="49.42578125" style="196" customWidth="1"/>
    <col min="7" max="7" width="28.5703125" customWidth="1"/>
    <col min="8" max="8" width="14.42578125" style="3" customWidth="1"/>
    <col min="9" max="9" width="6.85546875" style="3" customWidth="1"/>
    <col min="10" max="10" width="7.85546875" style="198" customWidth="1"/>
    <col min="11" max="11" width="26.7109375" style="199" customWidth="1"/>
    <col min="12" max="12" width="13.28515625" style="198" bestFit="1" customWidth="1"/>
    <col min="13" max="13" width="24" style="201" customWidth="1"/>
    <col min="14" max="14" width="14.28515625" style="5" customWidth="1"/>
    <col min="15" max="15" width="12.140625" style="202" customWidth="1"/>
    <col min="16" max="16" width="11.85546875" style="202" customWidth="1"/>
    <col min="17" max="17" width="13.5703125" style="7" customWidth="1"/>
    <col min="18" max="18" width="12.140625" style="202" customWidth="1"/>
    <col min="19" max="19" width="16.28515625" style="205" customWidth="1"/>
    <col min="20" max="20" width="16.85546875" style="7" bestFit="1" customWidth="1"/>
    <col min="21" max="21" width="12.85546875" style="9" customWidth="1"/>
    <col min="22" max="22" width="12.7109375" style="10" customWidth="1"/>
    <col min="23" max="23" width="12.85546875" style="10" bestFit="1" customWidth="1"/>
    <col min="24" max="24" width="15.85546875" style="5" bestFit="1" customWidth="1"/>
    <col min="25" max="25" width="16.85546875" style="7" bestFit="1" customWidth="1"/>
  </cols>
  <sheetData>
    <row r="1" spans="1:25" ht="18.75" hidden="1" x14ac:dyDescent="0.25">
      <c r="A1" s="1" t="s">
        <v>0</v>
      </c>
      <c r="B1" s="1"/>
      <c r="C1" s="1"/>
      <c r="D1" s="1"/>
      <c r="E1" s="2"/>
      <c r="F1" s="1"/>
      <c r="J1" s="3"/>
      <c r="K1"/>
      <c r="L1" s="3"/>
      <c r="M1" s="4"/>
      <c r="O1" s="6"/>
      <c r="P1" s="6"/>
      <c r="R1" s="6"/>
      <c r="S1" s="8"/>
    </row>
    <row r="2" spans="1:25" s="11" customFormat="1" ht="18.75" hidden="1" x14ac:dyDescent="0.25">
      <c r="A2" s="1"/>
      <c r="B2" s="1"/>
      <c r="C2" s="1"/>
      <c r="D2" s="1"/>
      <c r="E2" s="2"/>
      <c r="F2" s="1"/>
      <c r="H2" s="12"/>
      <c r="I2" s="12" t="s">
        <v>1</v>
      </c>
      <c r="J2" s="12"/>
      <c r="L2" s="12"/>
      <c r="M2" s="13"/>
      <c r="N2" s="14"/>
      <c r="O2" s="15"/>
      <c r="P2" s="15"/>
      <c r="Q2" s="16"/>
      <c r="R2" s="15"/>
      <c r="S2" s="17"/>
      <c r="T2" s="16"/>
      <c r="Y2" s="16"/>
    </row>
    <row r="3" spans="1:25" s="11" customFormat="1" hidden="1" x14ac:dyDescent="0.25">
      <c r="A3" s="18" t="s">
        <v>2</v>
      </c>
      <c r="B3" s="19"/>
      <c r="C3" s="20"/>
      <c r="D3" s="21"/>
      <c r="E3" s="22"/>
      <c r="F3" s="21"/>
      <c r="G3" s="23" t="s">
        <v>3</v>
      </c>
      <c r="H3" s="24"/>
      <c r="I3" s="25"/>
      <c r="J3" s="12"/>
      <c r="L3" s="12"/>
      <c r="M3" s="13"/>
      <c r="N3" s="14"/>
      <c r="Q3" s="16"/>
      <c r="S3" s="17"/>
      <c r="T3" s="16"/>
      <c r="Y3" s="16"/>
    </row>
    <row r="4" spans="1:25" s="11" customFormat="1" hidden="1" x14ac:dyDescent="0.25">
      <c r="B4" s="20"/>
      <c r="C4" s="20"/>
      <c r="D4" s="21"/>
      <c r="E4" s="22"/>
      <c r="F4" s="21"/>
      <c r="G4" s="26"/>
      <c r="H4" s="27"/>
      <c r="I4" s="12"/>
      <c r="J4" s="12"/>
      <c r="L4" s="12"/>
      <c r="M4" s="13"/>
      <c r="N4" s="14"/>
      <c r="P4" s="28"/>
      <c r="Q4" s="26" t="s">
        <v>4</v>
      </c>
      <c r="S4" s="17"/>
      <c r="T4" s="16"/>
      <c r="U4" s="26" t="s">
        <v>5</v>
      </c>
      <c r="Y4" s="16"/>
    </row>
    <row r="5" spans="1:25" s="11" customFormat="1" hidden="1" x14ac:dyDescent="0.25">
      <c r="A5" s="20"/>
      <c r="B5" s="20"/>
      <c r="C5" s="20"/>
      <c r="E5" s="22"/>
      <c r="H5" s="12"/>
      <c r="I5" s="12"/>
      <c r="J5" s="12"/>
      <c r="L5" s="12"/>
      <c r="M5" s="13"/>
      <c r="N5" s="14"/>
      <c r="O5" s="26"/>
      <c r="P5" s="26"/>
      <c r="R5" s="26"/>
      <c r="S5" s="17"/>
      <c r="T5" s="29" t="s">
        <v>6</v>
      </c>
      <c r="Y5" s="29" t="s">
        <v>6</v>
      </c>
    </row>
    <row r="6" spans="1:25" s="11" customFormat="1" hidden="1" x14ac:dyDescent="0.25">
      <c r="A6" s="20"/>
      <c r="B6" s="20"/>
      <c r="C6" s="20"/>
      <c r="D6" s="21"/>
      <c r="E6" s="22"/>
      <c r="F6" s="21"/>
      <c r="H6" s="12"/>
      <c r="I6" s="12"/>
      <c r="J6" s="12"/>
      <c r="L6" s="12"/>
      <c r="M6" s="13"/>
      <c r="O6" s="30"/>
      <c r="P6" s="26"/>
      <c r="Q6" s="26"/>
      <c r="R6" s="26"/>
      <c r="S6" s="17"/>
      <c r="T6" s="31"/>
      <c r="Y6" s="31"/>
    </row>
    <row r="7" spans="1:25" s="45" customFormat="1" ht="30" x14ac:dyDescent="0.25">
      <c r="A7" s="32" t="s">
        <v>7</v>
      </c>
      <c r="B7" s="32" t="s">
        <v>8</v>
      </c>
      <c r="C7" s="33" t="s">
        <v>9</v>
      </c>
      <c r="D7" s="32" t="s">
        <v>10</v>
      </c>
      <c r="E7" s="34" t="s">
        <v>11</v>
      </c>
      <c r="F7" s="35" t="s">
        <v>12</v>
      </c>
      <c r="G7" s="32" t="s">
        <v>13</v>
      </c>
      <c r="H7" s="32" t="s">
        <v>14</v>
      </c>
      <c r="I7" s="32" t="s">
        <v>15</v>
      </c>
      <c r="J7" s="32" t="s">
        <v>16</v>
      </c>
      <c r="K7" s="32" t="s">
        <v>17</v>
      </c>
      <c r="L7" s="36" t="s">
        <v>18</v>
      </c>
      <c r="M7" s="37" t="s">
        <v>19</v>
      </c>
      <c r="N7" s="38" t="s">
        <v>20</v>
      </c>
      <c r="O7" s="39" t="s">
        <v>21</v>
      </c>
      <c r="P7" s="39" t="s">
        <v>22</v>
      </c>
      <c r="Q7" s="39" t="s">
        <v>23</v>
      </c>
      <c r="R7" s="39" t="s">
        <v>24</v>
      </c>
      <c r="S7" s="40" t="s">
        <v>25</v>
      </c>
      <c r="T7" s="41" t="s">
        <v>26</v>
      </c>
      <c r="U7" s="42" t="s">
        <v>27</v>
      </c>
      <c r="V7" s="43" t="s">
        <v>28</v>
      </c>
      <c r="W7" s="43" t="s">
        <v>29</v>
      </c>
      <c r="X7" s="44" t="s">
        <v>30</v>
      </c>
      <c r="Y7" s="41" t="s">
        <v>31</v>
      </c>
    </row>
    <row r="8" spans="1:25" s="11" customFormat="1" x14ac:dyDescent="0.25">
      <c r="A8" s="46">
        <v>650</v>
      </c>
      <c r="B8" s="47">
        <v>4701</v>
      </c>
      <c r="C8" s="48">
        <v>4</v>
      </c>
      <c r="D8" s="49" t="s">
        <v>32</v>
      </c>
      <c r="E8" s="50" t="s">
        <v>33</v>
      </c>
      <c r="F8" s="51" t="s">
        <v>34</v>
      </c>
      <c r="G8" s="52" t="s">
        <v>35</v>
      </c>
      <c r="H8" s="53" t="s">
        <v>36</v>
      </c>
      <c r="I8" s="54">
        <v>1</v>
      </c>
      <c r="J8" s="54">
        <v>1</v>
      </c>
      <c r="K8" s="55" t="s">
        <v>116</v>
      </c>
      <c r="L8" s="56"/>
      <c r="M8" s="57">
        <v>195</v>
      </c>
      <c r="N8" s="58">
        <v>573.88499999999999</v>
      </c>
      <c r="O8" s="59">
        <v>195</v>
      </c>
      <c r="P8" s="59">
        <f>M8</f>
        <v>195</v>
      </c>
      <c r="Q8" s="59">
        <v>0</v>
      </c>
      <c r="R8" s="59">
        <f>P8+Q8</f>
        <v>195</v>
      </c>
      <c r="S8" s="60">
        <v>549.9</v>
      </c>
      <c r="T8" s="61">
        <f>S8</f>
        <v>549.9</v>
      </c>
      <c r="U8" s="62">
        <f>R8</f>
        <v>195</v>
      </c>
      <c r="V8" s="62">
        <v>0</v>
      </c>
      <c r="W8" s="62">
        <f>U8+V8</f>
        <v>195</v>
      </c>
      <c r="X8" s="63">
        <v>549.9</v>
      </c>
      <c r="Y8" s="61">
        <f>SUM(T8,X8)</f>
        <v>1099.8</v>
      </c>
    </row>
    <row r="9" spans="1:25" s="11" customFormat="1" x14ac:dyDescent="0.25">
      <c r="A9" s="46">
        <v>651</v>
      </c>
      <c r="B9" s="47">
        <v>4713</v>
      </c>
      <c r="C9" s="48">
        <v>4</v>
      </c>
      <c r="D9" s="49" t="s">
        <v>37</v>
      </c>
      <c r="E9" s="50" t="s">
        <v>33</v>
      </c>
      <c r="F9" s="51" t="s">
        <v>34</v>
      </c>
      <c r="G9" s="52" t="s">
        <v>35</v>
      </c>
      <c r="H9" s="53" t="s">
        <v>36</v>
      </c>
      <c r="I9" s="54">
        <v>1</v>
      </c>
      <c r="J9" s="54">
        <v>1</v>
      </c>
      <c r="K9" s="55" t="s">
        <v>116</v>
      </c>
      <c r="L9" s="56"/>
      <c r="M9" s="57">
        <v>9668</v>
      </c>
      <c r="N9" s="58">
        <v>28452.923999999999</v>
      </c>
      <c r="O9" s="59">
        <v>9668</v>
      </c>
      <c r="P9" s="59">
        <f>M9</f>
        <v>9668</v>
      </c>
      <c r="Q9" s="59">
        <v>0</v>
      </c>
      <c r="R9" s="59">
        <f>P9+Q9</f>
        <v>9668</v>
      </c>
      <c r="S9" s="60">
        <v>27263.760000000002</v>
      </c>
      <c r="T9" s="61">
        <f t="shared" ref="T9:T64" si="0">S9</f>
        <v>27263.760000000002</v>
      </c>
      <c r="U9" s="62">
        <f>R9</f>
        <v>9668</v>
      </c>
      <c r="V9" s="62">
        <v>0</v>
      </c>
      <c r="W9" s="62">
        <f>U9+V9</f>
        <v>9668</v>
      </c>
      <c r="X9" s="63">
        <v>27263.760000000002</v>
      </c>
      <c r="Y9" s="61">
        <f t="shared" ref="Y9:Y72" si="1">SUM(T9,X9)</f>
        <v>54527.520000000004</v>
      </c>
    </row>
    <row r="10" spans="1:25" s="11" customFormat="1" x14ac:dyDescent="0.25">
      <c r="A10" s="46">
        <v>651</v>
      </c>
      <c r="B10" s="47">
        <v>4713</v>
      </c>
      <c r="C10" s="48">
        <v>4</v>
      </c>
      <c r="D10" s="49" t="s">
        <v>37</v>
      </c>
      <c r="E10" s="50" t="s">
        <v>33</v>
      </c>
      <c r="F10" s="64" t="s">
        <v>34</v>
      </c>
      <c r="G10" s="52" t="s">
        <v>35</v>
      </c>
      <c r="H10" s="53" t="s">
        <v>36</v>
      </c>
      <c r="I10" s="54">
        <v>3</v>
      </c>
      <c r="J10" s="54">
        <v>3</v>
      </c>
      <c r="K10" s="55" t="s">
        <v>59</v>
      </c>
      <c r="L10" s="56"/>
      <c r="M10" s="57">
        <v>4900</v>
      </c>
      <c r="N10" s="58">
        <v>5145</v>
      </c>
      <c r="O10" s="59">
        <v>4900</v>
      </c>
      <c r="P10" s="59">
        <f>M10</f>
        <v>4900</v>
      </c>
      <c r="Q10" s="59">
        <v>0</v>
      </c>
      <c r="R10" s="59">
        <f>P10+Q10</f>
        <v>4900</v>
      </c>
      <c r="S10" s="60">
        <v>5145</v>
      </c>
      <c r="T10" s="61">
        <f t="shared" si="0"/>
        <v>5145</v>
      </c>
      <c r="U10" s="62">
        <f>R10</f>
        <v>4900</v>
      </c>
      <c r="V10" s="62">
        <v>0</v>
      </c>
      <c r="W10" s="62">
        <f>U10+V10</f>
        <v>4900</v>
      </c>
      <c r="X10" s="63">
        <v>5145</v>
      </c>
      <c r="Y10" s="61">
        <f t="shared" si="1"/>
        <v>10290</v>
      </c>
    </row>
    <row r="11" spans="1:25" s="26" customFormat="1" ht="30" x14ac:dyDescent="0.25">
      <c r="A11" s="65"/>
      <c r="B11" s="66"/>
      <c r="C11" s="67"/>
      <c r="D11" s="68"/>
      <c r="E11" s="69" t="s">
        <v>38</v>
      </c>
      <c r="F11" s="70" t="s">
        <v>34</v>
      </c>
      <c r="G11" s="71"/>
      <c r="H11" s="72" t="s">
        <v>36</v>
      </c>
      <c r="I11" s="73"/>
      <c r="J11" s="73"/>
      <c r="K11" s="74"/>
      <c r="L11" s="75">
        <v>14763</v>
      </c>
      <c r="M11" s="76">
        <f t="shared" ref="M11:X11" si="2">SUM(M8:M10)</f>
        <v>14763</v>
      </c>
      <c r="N11" s="77">
        <f t="shared" si="2"/>
        <v>34171.808999999994</v>
      </c>
      <c r="O11" s="76">
        <f t="shared" si="2"/>
        <v>14763</v>
      </c>
      <c r="P11" s="76">
        <f t="shared" si="2"/>
        <v>14763</v>
      </c>
      <c r="Q11" s="76">
        <f t="shared" si="2"/>
        <v>0</v>
      </c>
      <c r="R11" s="76">
        <f t="shared" si="2"/>
        <v>14763</v>
      </c>
      <c r="S11" s="77">
        <f t="shared" si="2"/>
        <v>32958.660000000003</v>
      </c>
      <c r="T11" s="78">
        <f t="shared" si="0"/>
        <v>32958.660000000003</v>
      </c>
      <c r="U11" s="76">
        <f t="shared" si="2"/>
        <v>14763</v>
      </c>
      <c r="V11" s="76">
        <f t="shared" si="2"/>
        <v>0</v>
      </c>
      <c r="W11" s="76">
        <f t="shared" si="2"/>
        <v>14763</v>
      </c>
      <c r="X11" s="77">
        <f t="shared" si="2"/>
        <v>32958.660000000003</v>
      </c>
      <c r="Y11" s="78">
        <f t="shared" si="1"/>
        <v>65917.320000000007</v>
      </c>
    </row>
    <row r="12" spans="1:25" s="11" customFormat="1" x14ac:dyDescent="0.25">
      <c r="A12" s="46">
        <v>15</v>
      </c>
      <c r="B12" s="47">
        <v>1340</v>
      </c>
      <c r="C12" s="48">
        <v>4</v>
      </c>
      <c r="D12" s="49" t="s">
        <v>39</v>
      </c>
      <c r="E12" s="50" t="s">
        <v>40</v>
      </c>
      <c r="F12" s="79" t="s">
        <v>41</v>
      </c>
      <c r="G12" s="52" t="s">
        <v>42</v>
      </c>
      <c r="H12" s="53" t="s">
        <v>43</v>
      </c>
      <c r="I12" s="54">
        <v>1</v>
      </c>
      <c r="J12" s="54">
        <v>1</v>
      </c>
      <c r="K12" s="55" t="s">
        <v>116</v>
      </c>
      <c r="L12" s="56"/>
      <c r="M12" s="57">
        <v>12674</v>
      </c>
      <c r="N12" s="58">
        <v>37299.581999999995</v>
      </c>
      <c r="O12" s="59">
        <v>12674</v>
      </c>
      <c r="P12" s="59">
        <f t="shared" ref="P12:P20" si="3">M12</f>
        <v>12674</v>
      </c>
      <c r="Q12" s="59">
        <v>0</v>
      </c>
      <c r="R12" s="59">
        <f t="shared" ref="R12:R20" si="4">P12+Q12</f>
        <v>12674</v>
      </c>
      <c r="S12" s="60">
        <v>35740.68</v>
      </c>
      <c r="T12" s="61">
        <f t="shared" si="0"/>
        <v>35740.68</v>
      </c>
      <c r="U12" s="62">
        <f t="shared" ref="U12:U20" si="5">R12</f>
        <v>12674</v>
      </c>
      <c r="V12" s="62">
        <v>0</v>
      </c>
      <c r="W12" s="62">
        <f t="shared" ref="W12:W47" si="6">R12+V12</f>
        <v>12674</v>
      </c>
      <c r="X12" s="63">
        <v>35740.68</v>
      </c>
      <c r="Y12" s="61">
        <f t="shared" si="1"/>
        <v>71481.36</v>
      </c>
    </row>
    <row r="13" spans="1:25" s="80" customFormat="1" ht="32.25" customHeight="1" x14ac:dyDescent="0.25">
      <c r="A13" s="46">
        <v>15</v>
      </c>
      <c r="B13" s="47">
        <v>1342</v>
      </c>
      <c r="C13" s="48">
        <v>4</v>
      </c>
      <c r="D13" s="49" t="s">
        <v>44</v>
      </c>
      <c r="E13" s="50" t="s">
        <v>40</v>
      </c>
      <c r="F13" s="51" t="s">
        <v>41</v>
      </c>
      <c r="G13" s="52" t="s">
        <v>42</v>
      </c>
      <c r="H13" s="53" t="s">
        <v>43</v>
      </c>
      <c r="I13" s="54">
        <v>1</v>
      </c>
      <c r="J13" s="54">
        <v>1</v>
      </c>
      <c r="K13" s="55" t="s">
        <v>116</v>
      </c>
      <c r="L13" s="56"/>
      <c r="M13" s="57">
        <v>4137</v>
      </c>
      <c r="N13" s="58">
        <v>12175.190999999999</v>
      </c>
      <c r="O13" s="59">
        <v>4137</v>
      </c>
      <c r="P13" s="59">
        <f t="shared" si="3"/>
        <v>4137</v>
      </c>
      <c r="Q13" s="59">
        <v>0</v>
      </c>
      <c r="R13" s="59">
        <f t="shared" si="4"/>
        <v>4137</v>
      </c>
      <c r="S13" s="60">
        <v>11666.34</v>
      </c>
      <c r="T13" s="61">
        <f t="shared" si="0"/>
        <v>11666.34</v>
      </c>
      <c r="U13" s="62">
        <f t="shared" si="5"/>
        <v>4137</v>
      </c>
      <c r="V13" s="62">
        <v>0</v>
      </c>
      <c r="W13" s="62">
        <f t="shared" si="6"/>
        <v>4137</v>
      </c>
      <c r="X13" s="63">
        <v>11666.34</v>
      </c>
      <c r="Y13" s="61">
        <f t="shared" si="1"/>
        <v>23332.68</v>
      </c>
    </row>
    <row r="14" spans="1:25" s="80" customFormat="1" x14ac:dyDescent="0.25">
      <c r="A14" s="46">
        <v>40</v>
      </c>
      <c r="B14" s="47">
        <v>1050</v>
      </c>
      <c r="C14" s="48">
        <v>4</v>
      </c>
      <c r="D14" s="49" t="s">
        <v>45</v>
      </c>
      <c r="E14" s="50" t="s">
        <v>40</v>
      </c>
      <c r="F14" s="51" t="s">
        <v>41</v>
      </c>
      <c r="G14" s="52" t="s">
        <v>42</v>
      </c>
      <c r="H14" s="53" t="s">
        <v>43</v>
      </c>
      <c r="I14" s="54">
        <v>1</v>
      </c>
      <c r="J14" s="54">
        <v>1</v>
      </c>
      <c r="K14" s="55" t="s">
        <v>116</v>
      </c>
      <c r="L14" s="56"/>
      <c r="M14" s="57">
        <v>4182</v>
      </c>
      <c r="N14" s="58">
        <v>12307.626</v>
      </c>
      <c r="O14" s="59">
        <v>4182</v>
      </c>
      <c r="P14" s="59">
        <f t="shared" si="3"/>
        <v>4182</v>
      </c>
      <c r="Q14" s="59">
        <v>0</v>
      </c>
      <c r="R14" s="59">
        <f t="shared" si="4"/>
        <v>4182</v>
      </c>
      <c r="S14" s="60">
        <v>11793.24</v>
      </c>
      <c r="T14" s="61">
        <f t="shared" si="0"/>
        <v>11793.24</v>
      </c>
      <c r="U14" s="62">
        <f t="shared" si="5"/>
        <v>4182</v>
      </c>
      <c r="V14" s="62">
        <v>0</v>
      </c>
      <c r="W14" s="62">
        <f t="shared" si="6"/>
        <v>4182</v>
      </c>
      <c r="X14" s="63">
        <v>11793.24</v>
      </c>
      <c r="Y14" s="61">
        <f t="shared" si="1"/>
        <v>23586.48</v>
      </c>
    </row>
    <row r="15" spans="1:25" s="80" customFormat="1" x14ac:dyDescent="0.25">
      <c r="A15" s="46">
        <v>40</v>
      </c>
      <c r="B15" s="47">
        <v>1050</v>
      </c>
      <c r="C15" s="48">
        <v>4</v>
      </c>
      <c r="D15" s="49" t="s">
        <v>45</v>
      </c>
      <c r="E15" s="50" t="s">
        <v>40</v>
      </c>
      <c r="F15" s="51" t="s">
        <v>41</v>
      </c>
      <c r="G15" s="52" t="s">
        <v>42</v>
      </c>
      <c r="H15" s="53" t="s">
        <v>43</v>
      </c>
      <c r="I15" s="54">
        <v>3</v>
      </c>
      <c r="J15" s="54">
        <v>3</v>
      </c>
      <c r="K15" s="55" t="s">
        <v>59</v>
      </c>
      <c r="L15" s="56"/>
      <c r="M15" s="57">
        <v>584</v>
      </c>
      <c r="N15" s="58">
        <v>613.19999999999993</v>
      </c>
      <c r="O15" s="59">
        <v>584</v>
      </c>
      <c r="P15" s="59">
        <f t="shared" si="3"/>
        <v>584</v>
      </c>
      <c r="Q15" s="59">
        <v>0</v>
      </c>
      <c r="R15" s="59">
        <f t="shared" si="4"/>
        <v>584</v>
      </c>
      <c r="S15" s="60">
        <v>613.19999999999993</v>
      </c>
      <c r="T15" s="61">
        <f t="shared" si="0"/>
        <v>613.19999999999993</v>
      </c>
      <c r="U15" s="62">
        <f t="shared" si="5"/>
        <v>584</v>
      </c>
      <c r="V15" s="62">
        <v>0</v>
      </c>
      <c r="W15" s="62">
        <f t="shared" si="6"/>
        <v>584</v>
      </c>
      <c r="X15" s="63">
        <v>613.19999999999993</v>
      </c>
      <c r="Y15" s="61">
        <f t="shared" si="1"/>
        <v>1226.3999999999999</v>
      </c>
    </row>
    <row r="16" spans="1:25" s="11" customFormat="1" x14ac:dyDescent="0.25">
      <c r="A16" s="46">
        <v>50</v>
      </c>
      <c r="B16" s="47">
        <v>1080</v>
      </c>
      <c r="C16" s="48">
        <v>4</v>
      </c>
      <c r="D16" s="49" t="s">
        <v>46</v>
      </c>
      <c r="E16" s="50" t="s">
        <v>40</v>
      </c>
      <c r="F16" s="51" t="s">
        <v>41</v>
      </c>
      <c r="G16" s="52" t="s">
        <v>42</v>
      </c>
      <c r="H16" s="53" t="s">
        <v>43</v>
      </c>
      <c r="I16" s="54">
        <v>3</v>
      </c>
      <c r="J16" s="54">
        <v>3</v>
      </c>
      <c r="K16" s="55" t="s">
        <v>59</v>
      </c>
      <c r="L16" s="56"/>
      <c r="M16" s="57">
        <v>289</v>
      </c>
      <c r="N16" s="58">
        <v>303.45</v>
      </c>
      <c r="O16" s="59">
        <v>289</v>
      </c>
      <c r="P16" s="59">
        <f t="shared" si="3"/>
        <v>289</v>
      </c>
      <c r="Q16" s="59">
        <v>0</v>
      </c>
      <c r="R16" s="59">
        <f t="shared" si="4"/>
        <v>289</v>
      </c>
      <c r="S16" s="60">
        <v>303.45</v>
      </c>
      <c r="T16" s="61">
        <f t="shared" si="0"/>
        <v>303.45</v>
      </c>
      <c r="U16" s="62">
        <f t="shared" si="5"/>
        <v>289</v>
      </c>
      <c r="V16" s="62">
        <v>0</v>
      </c>
      <c r="W16" s="62">
        <f t="shared" si="6"/>
        <v>289</v>
      </c>
      <c r="X16" s="63">
        <v>303.45</v>
      </c>
      <c r="Y16" s="61">
        <f t="shared" si="1"/>
        <v>606.9</v>
      </c>
    </row>
    <row r="17" spans="1:25" s="11" customFormat="1" x14ac:dyDescent="0.25">
      <c r="A17" s="46">
        <v>70</v>
      </c>
      <c r="B17" s="47">
        <v>1363</v>
      </c>
      <c r="C17" s="48">
        <v>4</v>
      </c>
      <c r="D17" s="49" t="s">
        <v>47</v>
      </c>
      <c r="E17" s="50" t="s">
        <v>40</v>
      </c>
      <c r="F17" s="51" t="s">
        <v>41</v>
      </c>
      <c r="G17" s="52" t="s">
        <v>42</v>
      </c>
      <c r="H17" s="53" t="s">
        <v>43</v>
      </c>
      <c r="I17" s="54">
        <v>1</v>
      </c>
      <c r="J17" s="54">
        <v>1</v>
      </c>
      <c r="K17" s="55" t="s">
        <v>116</v>
      </c>
      <c r="L17" s="56"/>
      <c r="M17" s="57">
        <v>5911</v>
      </c>
      <c r="N17" s="58">
        <v>17396.073</v>
      </c>
      <c r="O17" s="59">
        <v>5911</v>
      </c>
      <c r="P17" s="59">
        <f t="shared" si="3"/>
        <v>5911</v>
      </c>
      <c r="Q17" s="59">
        <v>0</v>
      </c>
      <c r="R17" s="59">
        <f t="shared" si="4"/>
        <v>5911</v>
      </c>
      <c r="S17" s="60">
        <v>16669.019999999997</v>
      </c>
      <c r="T17" s="61">
        <f t="shared" si="0"/>
        <v>16669.019999999997</v>
      </c>
      <c r="U17" s="62">
        <f t="shared" si="5"/>
        <v>5911</v>
      </c>
      <c r="V17" s="62">
        <v>0</v>
      </c>
      <c r="W17" s="62">
        <f t="shared" si="6"/>
        <v>5911</v>
      </c>
      <c r="X17" s="63">
        <v>16669.019999999997</v>
      </c>
      <c r="Y17" s="61">
        <f t="shared" si="1"/>
        <v>33338.039999999994</v>
      </c>
    </row>
    <row r="18" spans="1:25" s="11" customFormat="1" x14ac:dyDescent="0.25">
      <c r="A18" s="46">
        <v>82</v>
      </c>
      <c r="B18" s="47">
        <v>1349</v>
      </c>
      <c r="C18" s="48">
        <v>12</v>
      </c>
      <c r="D18" s="49" t="s">
        <v>48</v>
      </c>
      <c r="E18" s="50" t="s">
        <v>40</v>
      </c>
      <c r="F18" s="51" t="s">
        <v>41</v>
      </c>
      <c r="G18" s="52" t="s">
        <v>42</v>
      </c>
      <c r="H18" s="53" t="s">
        <v>43</v>
      </c>
      <c r="I18" s="54">
        <v>1</v>
      </c>
      <c r="J18" s="54">
        <v>8</v>
      </c>
      <c r="K18" s="55" t="s">
        <v>96</v>
      </c>
      <c r="L18" s="56"/>
      <c r="M18" s="57">
        <v>5192</v>
      </c>
      <c r="N18" s="58">
        <v>0</v>
      </c>
      <c r="O18" s="59">
        <v>5192</v>
      </c>
      <c r="P18" s="59">
        <f t="shared" si="3"/>
        <v>5192</v>
      </c>
      <c r="Q18" s="59">
        <v>0</v>
      </c>
      <c r="R18" s="59">
        <f t="shared" si="4"/>
        <v>5192</v>
      </c>
      <c r="S18" s="60">
        <v>0</v>
      </c>
      <c r="T18" s="61">
        <f t="shared" si="0"/>
        <v>0</v>
      </c>
      <c r="U18" s="62">
        <f t="shared" si="5"/>
        <v>5192</v>
      </c>
      <c r="V18" s="62">
        <v>0</v>
      </c>
      <c r="W18" s="62">
        <f t="shared" si="6"/>
        <v>5192</v>
      </c>
      <c r="X18" s="63">
        <v>0</v>
      </c>
      <c r="Y18" s="61">
        <f t="shared" si="1"/>
        <v>0</v>
      </c>
    </row>
    <row r="19" spans="1:25" s="11" customFormat="1" x14ac:dyDescent="0.25">
      <c r="A19" s="46">
        <v>86</v>
      </c>
      <c r="B19" s="47">
        <v>1371</v>
      </c>
      <c r="C19" s="48">
        <v>4</v>
      </c>
      <c r="D19" s="49" t="s">
        <v>49</v>
      </c>
      <c r="E19" s="50" t="s">
        <v>40</v>
      </c>
      <c r="F19" s="51" t="s">
        <v>41</v>
      </c>
      <c r="G19" s="52" t="s">
        <v>42</v>
      </c>
      <c r="H19" s="53" t="s">
        <v>43</v>
      </c>
      <c r="I19" s="54">
        <v>3</v>
      </c>
      <c r="J19" s="54">
        <v>3</v>
      </c>
      <c r="K19" s="55" t="s">
        <v>59</v>
      </c>
      <c r="L19" s="56"/>
      <c r="M19" s="57">
        <v>1500</v>
      </c>
      <c r="N19" s="58">
        <v>1575</v>
      </c>
      <c r="O19" s="59">
        <v>1500</v>
      </c>
      <c r="P19" s="59">
        <f t="shared" si="3"/>
        <v>1500</v>
      </c>
      <c r="Q19" s="59">
        <v>0</v>
      </c>
      <c r="R19" s="59">
        <f t="shared" si="4"/>
        <v>1500</v>
      </c>
      <c r="S19" s="60">
        <v>1575</v>
      </c>
      <c r="T19" s="61">
        <f t="shared" si="0"/>
        <v>1575</v>
      </c>
      <c r="U19" s="62">
        <f t="shared" si="5"/>
        <v>1500</v>
      </c>
      <c r="V19" s="62">
        <v>0</v>
      </c>
      <c r="W19" s="62">
        <f t="shared" si="6"/>
        <v>1500</v>
      </c>
      <c r="X19" s="63">
        <v>1575</v>
      </c>
      <c r="Y19" s="61">
        <f t="shared" si="1"/>
        <v>3150</v>
      </c>
    </row>
    <row r="20" spans="1:25" s="11" customFormat="1" x14ac:dyDescent="0.25">
      <c r="A20" s="46">
        <v>86</v>
      </c>
      <c r="B20" s="47">
        <v>1371</v>
      </c>
      <c r="C20" s="48">
        <v>4</v>
      </c>
      <c r="D20" s="49" t="s">
        <v>49</v>
      </c>
      <c r="E20" s="50" t="s">
        <v>40</v>
      </c>
      <c r="F20" s="64" t="s">
        <v>41</v>
      </c>
      <c r="G20" s="52" t="s">
        <v>42</v>
      </c>
      <c r="H20" s="53" t="s">
        <v>43</v>
      </c>
      <c r="I20" s="54">
        <v>1</v>
      </c>
      <c r="J20" s="54">
        <v>1</v>
      </c>
      <c r="K20" s="55" t="s">
        <v>116</v>
      </c>
      <c r="L20" s="56"/>
      <c r="M20" s="57">
        <v>8211</v>
      </c>
      <c r="N20" s="58">
        <v>24164.972999999998</v>
      </c>
      <c r="O20" s="59">
        <v>8211</v>
      </c>
      <c r="P20" s="59">
        <f t="shared" si="3"/>
        <v>8211</v>
      </c>
      <c r="Q20" s="59">
        <v>0</v>
      </c>
      <c r="R20" s="59">
        <f t="shared" si="4"/>
        <v>8211</v>
      </c>
      <c r="S20" s="60">
        <v>23155.019999999997</v>
      </c>
      <c r="T20" s="61">
        <f t="shared" si="0"/>
        <v>23155.019999999997</v>
      </c>
      <c r="U20" s="62">
        <f t="shared" si="5"/>
        <v>8211</v>
      </c>
      <c r="V20" s="62">
        <v>0</v>
      </c>
      <c r="W20" s="62">
        <f t="shared" si="6"/>
        <v>8211</v>
      </c>
      <c r="X20" s="63">
        <v>23155.019999999997</v>
      </c>
      <c r="Y20" s="61">
        <f t="shared" si="1"/>
        <v>46310.039999999994</v>
      </c>
    </row>
    <row r="21" spans="1:25" s="26" customFormat="1" ht="30" x14ac:dyDescent="0.25">
      <c r="A21" s="65"/>
      <c r="B21" s="66"/>
      <c r="C21" s="67"/>
      <c r="D21" s="68"/>
      <c r="E21" s="69" t="s">
        <v>50</v>
      </c>
      <c r="F21" s="70" t="s">
        <v>41</v>
      </c>
      <c r="G21" s="71"/>
      <c r="H21" s="72" t="s">
        <v>43</v>
      </c>
      <c r="I21" s="73"/>
      <c r="J21" s="73"/>
      <c r="K21" s="74"/>
      <c r="L21" s="75">
        <v>42680</v>
      </c>
      <c r="M21" s="76">
        <f t="shared" ref="M21:X21" si="7">SUM(M12:M20)</f>
        <v>42680</v>
      </c>
      <c r="N21" s="77">
        <f t="shared" si="7"/>
        <v>105835.09499999999</v>
      </c>
      <c r="O21" s="76">
        <f t="shared" si="7"/>
        <v>42680</v>
      </c>
      <c r="P21" s="76">
        <f t="shared" si="7"/>
        <v>42680</v>
      </c>
      <c r="Q21" s="76">
        <f t="shared" si="7"/>
        <v>0</v>
      </c>
      <c r="R21" s="76">
        <f t="shared" si="7"/>
        <v>42680</v>
      </c>
      <c r="S21" s="77">
        <f t="shared" si="7"/>
        <v>101515.94999999998</v>
      </c>
      <c r="T21" s="78">
        <f>S21</f>
        <v>101515.94999999998</v>
      </c>
      <c r="U21" s="76">
        <f t="shared" si="7"/>
        <v>42680</v>
      </c>
      <c r="V21" s="76">
        <f t="shared" si="7"/>
        <v>0</v>
      </c>
      <c r="W21" s="76">
        <f t="shared" si="7"/>
        <v>42680</v>
      </c>
      <c r="X21" s="77">
        <f t="shared" si="7"/>
        <v>101515.94999999998</v>
      </c>
      <c r="Y21" s="78">
        <f t="shared" si="1"/>
        <v>203031.89999999997</v>
      </c>
    </row>
    <row r="22" spans="1:25" s="11" customFormat="1" x14ac:dyDescent="0.25">
      <c r="A22" s="46">
        <v>300</v>
      </c>
      <c r="B22" s="47">
        <v>2678</v>
      </c>
      <c r="C22" s="48">
        <v>4</v>
      </c>
      <c r="D22" s="49" t="s">
        <v>51</v>
      </c>
      <c r="E22" s="81" t="s">
        <v>52</v>
      </c>
      <c r="F22" s="51" t="s">
        <v>53</v>
      </c>
      <c r="G22" s="52" t="s">
        <v>54</v>
      </c>
      <c r="H22" s="82" t="s">
        <v>43</v>
      </c>
      <c r="I22" s="54">
        <v>1</v>
      </c>
      <c r="J22" s="54">
        <v>1</v>
      </c>
      <c r="K22" s="55" t="s">
        <v>116</v>
      </c>
      <c r="L22" s="56"/>
      <c r="M22" s="57">
        <v>1020</v>
      </c>
      <c r="N22" s="58">
        <v>3001.86</v>
      </c>
      <c r="O22" s="59">
        <v>1020</v>
      </c>
      <c r="P22" s="59">
        <f t="shared" ref="P22:P47" si="8">M22</f>
        <v>1020</v>
      </c>
      <c r="Q22" s="59">
        <v>0</v>
      </c>
      <c r="R22" s="59">
        <f t="shared" ref="R22:R47" si="9">P22+Q22</f>
        <v>1020</v>
      </c>
      <c r="S22" s="60">
        <v>2876.3999999999996</v>
      </c>
      <c r="T22" s="61">
        <f t="shared" si="0"/>
        <v>2876.3999999999996</v>
      </c>
      <c r="U22" s="62">
        <f t="shared" ref="U22:U47" si="10">R22</f>
        <v>1020</v>
      </c>
      <c r="V22" s="62">
        <v>0</v>
      </c>
      <c r="W22" s="62">
        <f t="shared" si="6"/>
        <v>1020</v>
      </c>
      <c r="X22" s="63">
        <v>2876.3999999999996</v>
      </c>
      <c r="Y22" s="61">
        <f t="shared" si="1"/>
        <v>5752.7999999999993</v>
      </c>
    </row>
    <row r="23" spans="1:25" s="11" customFormat="1" x14ac:dyDescent="0.25">
      <c r="A23" s="46">
        <v>300</v>
      </c>
      <c r="B23" s="47">
        <v>2678</v>
      </c>
      <c r="C23" s="48">
        <v>4</v>
      </c>
      <c r="D23" s="49" t="s">
        <v>51</v>
      </c>
      <c r="E23" s="81" t="s">
        <v>52</v>
      </c>
      <c r="F23" s="51" t="s">
        <v>53</v>
      </c>
      <c r="G23" s="52" t="s">
        <v>54</v>
      </c>
      <c r="H23" s="82" t="s">
        <v>43</v>
      </c>
      <c r="I23" s="54">
        <v>3</v>
      </c>
      <c r="J23" s="54">
        <v>3</v>
      </c>
      <c r="K23" s="55" t="s">
        <v>59</v>
      </c>
      <c r="L23" s="56"/>
      <c r="M23" s="57">
        <v>64</v>
      </c>
      <c r="N23" s="58">
        <v>67.199999999999989</v>
      </c>
      <c r="O23" s="59">
        <v>64</v>
      </c>
      <c r="P23" s="59">
        <f t="shared" si="8"/>
        <v>64</v>
      </c>
      <c r="Q23" s="59">
        <v>0</v>
      </c>
      <c r="R23" s="59">
        <f t="shared" si="9"/>
        <v>64</v>
      </c>
      <c r="S23" s="60">
        <v>67.199999999999989</v>
      </c>
      <c r="T23" s="61">
        <f t="shared" si="0"/>
        <v>67.199999999999989</v>
      </c>
      <c r="U23" s="62">
        <f t="shared" si="10"/>
        <v>64</v>
      </c>
      <c r="V23" s="62">
        <v>0</v>
      </c>
      <c r="W23" s="62">
        <f t="shared" si="6"/>
        <v>64</v>
      </c>
      <c r="X23" s="63">
        <v>67.199999999999989</v>
      </c>
      <c r="Y23" s="61">
        <f t="shared" si="1"/>
        <v>134.39999999999998</v>
      </c>
    </row>
    <row r="24" spans="1:25" s="11" customFormat="1" x14ac:dyDescent="0.25">
      <c r="A24" s="46">
        <v>300</v>
      </c>
      <c r="B24" s="47">
        <v>2705</v>
      </c>
      <c r="C24" s="48">
        <v>4</v>
      </c>
      <c r="D24" s="49" t="s">
        <v>55</v>
      </c>
      <c r="E24" s="81" t="s">
        <v>52</v>
      </c>
      <c r="F24" s="51" t="s">
        <v>53</v>
      </c>
      <c r="G24" s="52" t="s">
        <v>54</v>
      </c>
      <c r="H24" s="82" t="s">
        <v>43</v>
      </c>
      <c r="I24" s="54">
        <v>1</v>
      </c>
      <c r="J24" s="54">
        <v>1</v>
      </c>
      <c r="K24" s="55" t="s">
        <v>116</v>
      </c>
      <c r="L24" s="56"/>
      <c r="M24" s="57">
        <v>612</v>
      </c>
      <c r="N24" s="58">
        <v>1801.116</v>
      </c>
      <c r="O24" s="59">
        <v>612</v>
      </c>
      <c r="P24" s="59">
        <f t="shared" si="8"/>
        <v>612</v>
      </c>
      <c r="Q24" s="59">
        <v>0</v>
      </c>
      <c r="R24" s="59">
        <f t="shared" si="9"/>
        <v>612</v>
      </c>
      <c r="S24" s="60">
        <v>1725.84</v>
      </c>
      <c r="T24" s="61">
        <f t="shared" si="0"/>
        <v>1725.84</v>
      </c>
      <c r="U24" s="62">
        <f t="shared" si="10"/>
        <v>612</v>
      </c>
      <c r="V24" s="62">
        <v>0</v>
      </c>
      <c r="W24" s="62">
        <f t="shared" si="6"/>
        <v>612</v>
      </c>
      <c r="X24" s="63">
        <v>1725.84</v>
      </c>
      <c r="Y24" s="61">
        <f t="shared" si="1"/>
        <v>3451.68</v>
      </c>
    </row>
    <row r="25" spans="1:25" s="11" customFormat="1" x14ac:dyDescent="0.25">
      <c r="A25" s="46">
        <v>300</v>
      </c>
      <c r="B25" s="47">
        <v>2705</v>
      </c>
      <c r="C25" s="48">
        <v>4</v>
      </c>
      <c r="D25" s="49" t="s">
        <v>55</v>
      </c>
      <c r="E25" s="81" t="s">
        <v>52</v>
      </c>
      <c r="F25" s="51" t="s">
        <v>53</v>
      </c>
      <c r="G25" s="52" t="s">
        <v>54</v>
      </c>
      <c r="H25" s="82" t="s">
        <v>43</v>
      </c>
      <c r="I25" s="54">
        <v>3</v>
      </c>
      <c r="J25" s="54">
        <v>3</v>
      </c>
      <c r="K25" s="55" t="s">
        <v>59</v>
      </c>
      <c r="L25" s="56"/>
      <c r="M25" s="57">
        <v>38</v>
      </c>
      <c r="N25" s="58">
        <v>39.9</v>
      </c>
      <c r="O25" s="59">
        <v>38</v>
      </c>
      <c r="P25" s="59">
        <f t="shared" si="8"/>
        <v>38</v>
      </c>
      <c r="Q25" s="59">
        <v>0</v>
      </c>
      <c r="R25" s="59">
        <f t="shared" si="9"/>
        <v>38</v>
      </c>
      <c r="S25" s="60">
        <v>39.9</v>
      </c>
      <c r="T25" s="61">
        <f t="shared" si="0"/>
        <v>39.9</v>
      </c>
      <c r="U25" s="62">
        <f t="shared" si="10"/>
        <v>38</v>
      </c>
      <c r="V25" s="62">
        <v>0</v>
      </c>
      <c r="W25" s="62">
        <f t="shared" si="6"/>
        <v>38</v>
      </c>
      <c r="X25" s="63">
        <v>39.9</v>
      </c>
      <c r="Y25" s="61">
        <f t="shared" si="1"/>
        <v>79.8</v>
      </c>
    </row>
    <row r="26" spans="1:25" s="11" customFormat="1" x14ac:dyDescent="0.25">
      <c r="A26" s="46">
        <v>300</v>
      </c>
      <c r="B26" s="47">
        <v>2709</v>
      </c>
      <c r="C26" s="48">
        <v>22</v>
      </c>
      <c r="D26" s="49" t="s">
        <v>55</v>
      </c>
      <c r="E26" s="81" t="s">
        <v>52</v>
      </c>
      <c r="F26" s="51" t="s">
        <v>53</v>
      </c>
      <c r="G26" s="52" t="s">
        <v>54</v>
      </c>
      <c r="H26" s="82" t="s">
        <v>43</v>
      </c>
      <c r="I26" s="54">
        <v>1</v>
      </c>
      <c r="J26" s="54">
        <v>1</v>
      </c>
      <c r="K26" s="55" t="s">
        <v>116</v>
      </c>
      <c r="L26" s="56"/>
      <c r="M26" s="57">
        <v>204</v>
      </c>
      <c r="N26" s="58">
        <v>600.37199999999996</v>
      </c>
      <c r="O26" s="59">
        <v>204</v>
      </c>
      <c r="P26" s="59">
        <f t="shared" si="8"/>
        <v>204</v>
      </c>
      <c r="Q26" s="59">
        <v>0</v>
      </c>
      <c r="R26" s="59">
        <f t="shared" si="9"/>
        <v>204</v>
      </c>
      <c r="S26" s="60">
        <v>575.28</v>
      </c>
      <c r="T26" s="61">
        <f t="shared" si="0"/>
        <v>575.28</v>
      </c>
      <c r="U26" s="62">
        <f t="shared" si="10"/>
        <v>204</v>
      </c>
      <c r="V26" s="62">
        <v>0</v>
      </c>
      <c r="W26" s="62">
        <f t="shared" si="6"/>
        <v>204</v>
      </c>
      <c r="X26" s="63">
        <v>575.28</v>
      </c>
      <c r="Y26" s="61">
        <f t="shared" si="1"/>
        <v>1150.56</v>
      </c>
    </row>
    <row r="27" spans="1:25" s="11" customFormat="1" x14ac:dyDescent="0.25">
      <c r="A27" s="46">
        <v>300</v>
      </c>
      <c r="B27" s="47">
        <v>2709</v>
      </c>
      <c r="C27" s="48">
        <v>22</v>
      </c>
      <c r="D27" s="49" t="s">
        <v>55</v>
      </c>
      <c r="E27" s="81" t="s">
        <v>52</v>
      </c>
      <c r="F27" s="51" t="s">
        <v>53</v>
      </c>
      <c r="G27" s="52" t="s">
        <v>54</v>
      </c>
      <c r="H27" s="82" t="s">
        <v>43</v>
      </c>
      <c r="I27" s="54">
        <v>3</v>
      </c>
      <c r="J27" s="54">
        <v>3</v>
      </c>
      <c r="K27" s="55" t="s">
        <v>59</v>
      </c>
      <c r="L27" s="56"/>
      <c r="M27" s="57">
        <v>13</v>
      </c>
      <c r="N27" s="58">
        <v>13.649999999999999</v>
      </c>
      <c r="O27" s="59">
        <v>13</v>
      </c>
      <c r="P27" s="59">
        <f t="shared" si="8"/>
        <v>13</v>
      </c>
      <c r="Q27" s="59">
        <v>0</v>
      </c>
      <c r="R27" s="59">
        <f t="shared" si="9"/>
        <v>13</v>
      </c>
      <c r="S27" s="60">
        <v>13.649999999999999</v>
      </c>
      <c r="T27" s="61">
        <f t="shared" si="0"/>
        <v>13.649999999999999</v>
      </c>
      <c r="U27" s="62">
        <f t="shared" si="10"/>
        <v>13</v>
      </c>
      <c r="V27" s="62">
        <v>0</v>
      </c>
      <c r="W27" s="62">
        <f t="shared" si="6"/>
        <v>13</v>
      </c>
      <c r="X27" s="63">
        <v>13.649999999999999</v>
      </c>
      <c r="Y27" s="61">
        <f t="shared" si="1"/>
        <v>27.299999999999997</v>
      </c>
    </row>
    <row r="28" spans="1:25" s="11" customFormat="1" x14ac:dyDescent="0.25">
      <c r="A28" s="46">
        <v>300</v>
      </c>
      <c r="B28" s="47">
        <v>2712</v>
      </c>
      <c r="C28" s="48">
        <v>31</v>
      </c>
      <c r="D28" s="49" t="s">
        <v>56</v>
      </c>
      <c r="E28" s="81" t="s">
        <v>52</v>
      </c>
      <c r="F28" s="51" t="s">
        <v>53</v>
      </c>
      <c r="G28" s="52" t="s">
        <v>54</v>
      </c>
      <c r="H28" s="82" t="s">
        <v>43</v>
      </c>
      <c r="I28" s="54">
        <v>3</v>
      </c>
      <c r="J28" s="54">
        <v>3</v>
      </c>
      <c r="K28" s="55" t="s">
        <v>59</v>
      </c>
      <c r="L28" s="56"/>
      <c r="M28" s="57">
        <v>10</v>
      </c>
      <c r="N28" s="58">
        <v>10.5</v>
      </c>
      <c r="O28" s="59">
        <v>10</v>
      </c>
      <c r="P28" s="59">
        <f t="shared" si="8"/>
        <v>10</v>
      </c>
      <c r="Q28" s="59">
        <v>0</v>
      </c>
      <c r="R28" s="59">
        <f t="shared" si="9"/>
        <v>10</v>
      </c>
      <c r="S28" s="60">
        <v>10.5</v>
      </c>
      <c r="T28" s="61">
        <f t="shared" si="0"/>
        <v>10.5</v>
      </c>
      <c r="U28" s="62">
        <f t="shared" si="10"/>
        <v>10</v>
      </c>
      <c r="V28" s="62">
        <v>0</v>
      </c>
      <c r="W28" s="62">
        <f t="shared" si="6"/>
        <v>10</v>
      </c>
      <c r="X28" s="63">
        <v>10.5</v>
      </c>
      <c r="Y28" s="61">
        <f t="shared" si="1"/>
        <v>21</v>
      </c>
    </row>
    <row r="29" spans="1:25" s="11" customFormat="1" x14ac:dyDescent="0.25">
      <c r="A29" s="46">
        <v>300</v>
      </c>
      <c r="B29" s="47">
        <v>2712</v>
      </c>
      <c r="C29" s="48">
        <v>31</v>
      </c>
      <c r="D29" s="49" t="s">
        <v>56</v>
      </c>
      <c r="E29" s="81" t="s">
        <v>52</v>
      </c>
      <c r="F29" s="51" t="s">
        <v>53</v>
      </c>
      <c r="G29" s="52" t="s">
        <v>54</v>
      </c>
      <c r="H29" s="82" t="s">
        <v>43</v>
      </c>
      <c r="I29" s="54">
        <v>1</v>
      </c>
      <c r="J29" s="54">
        <v>1</v>
      </c>
      <c r="K29" s="55" t="s">
        <v>116</v>
      </c>
      <c r="L29" s="56"/>
      <c r="M29" s="57">
        <v>153</v>
      </c>
      <c r="N29" s="58">
        <v>450.279</v>
      </c>
      <c r="O29" s="59">
        <v>153</v>
      </c>
      <c r="P29" s="59">
        <f t="shared" si="8"/>
        <v>153</v>
      </c>
      <c r="Q29" s="59">
        <v>0</v>
      </c>
      <c r="R29" s="59">
        <f t="shared" si="9"/>
        <v>153</v>
      </c>
      <c r="S29" s="60">
        <v>431.46</v>
      </c>
      <c r="T29" s="61">
        <f t="shared" si="0"/>
        <v>431.46</v>
      </c>
      <c r="U29" s="62">
        <f t="shared" si="10"/>
        <v>153</v>
      </c>
      <c r="V29" s="62">
        <v>0</v>
      </c>
      <c r="W29" s="62">
        <f t="shared" si="6"/>
        <v>153</v>
      </c>
      <c r="X29" s="63">
        <v>431.46</v>
      </c>
      <c r="Y29" s="61">
        <f t="shared" si="1"/>
        <v>862.92</v>
      </c>
    </row>
    <row r="30" spans="1:25" s="11" customFormat="1" x14ac:dyDescent="0.25">
      <c r="A30" s="46">
        <v>300</v>
      </c>
      <c r="B30" s="47">
        <v>2712</v>
      </c>
      <c r="C30" s="48">
        <v>36</v>
      </c>
      <c r="D30" s="49" t="s">
        <v>56</v>
      </c>
      <c r="E30" s="81" t="s">
        <v>52</v>
      </c>
      <c r="F30" s="51" t="s">
        <v>53</v>
      </c>
      <c r="G30" s="52" t="s">
        <v>54</v>
      </c>
      <c r="H30" s="82" t="s">
        <v>43</v>
      </c>
      <c r="I30" s="54">
        <v>1</v>
      </c>
      <c r="J30" s="54">
        <v>1</v>
      </c>
      <c r="K30" s="55" t="s">
        <v>116</v>
      </c>
      <c r="L30" s="56"/>
      <c r="M30" s="57">
        <v>204</v>
      </c>
      <c r="N30" s="58">
        <v>600.37199999999996</v>
      </c>
      <c r="O30" s="59">
        <v>204</v>
      </c>
      <c r="P30" s="59">
        <f t="shared" si="8"/>
        <v>204</v>
      </c>
      <c r="Q30" s="59">
        <v>0</v>
      </c>
      <c r="R30" s="59">
        <f t="shared" si="9"/>
        <v>204</v>
      </c>
      <c r="S30" s="60">
        <v>575.28</v>
      </c>
      <c r="T30" s="61">
        <f t="shared" si="0"/>
        <v>575.28</v>
      </c>
      <c r="U30" s="62">
        <f t="shared" si="10"/>
        <v>204</v>
      </c>
      <c r="V30" s="62">
        <v>0</v>
      </c>
      <c r="W30" s="62">
        <f t="shared" si="6"/>
        <v>204</v>
      </c>
      <c r="X30" s="63">
        <v>575.28</v>
      </c>
      <c r="Y30" s="61">
        <f t="shared" si="1"/>
        <v>1150.56</v>
      </c>
    </row>
    <row r="31" spans="1:25" s="11" customFormat="1" x14ac:dyDescent="0.25">
      <c r="A31" s="46">
        <v>300</v>
      </c>
      <c r="B31" s="47">
        <v>2712</v>
      </c>
      <c r="C31" s="48">
        <v>36</v>
      </c>
      <c r="D31" s="49" t="s">
        <v>56</v>
      </c>
      <c r="E31" s="81" t="s">
        <v>52</v>
      </c>
      <c r="F31" s="51" t="s">
        <v>53</v>
      </c>
      <c r="G31" s="52" t="s">
        <v>54</v>
      </c>
      <c r="H31" s="82" t="s">
        <v>43</v>
      </c>
      <c r="I31" s="54">
        <v>3</v>
      </c>
      <c r="J31" s="54">
        <v>3</v>
      </c>
      <c r="K31" s="55" t="s">
        <v>59</v>
      </c>
      <c r="L31" s="56"/>
      <c r="M31" s="57">
        <v>13</v>
      </c>
      <c r="N31" s="58">
        <v>13.649999999999999</v>
      </c>
      <c r="O31" s="59">
        <v>13</v>
      </c>
      <c r="P31" s="59">
        <f t="shared" si="8"/>
        <v>13</v>
      </c>
      <c r="Q31" s="59">
        <v>0</v>
      </c>
      <c r="R31" s="59">
        <f t="shared" si="9"/>
        <v>13</v>
      </c>
      <c r="S31" s="60">
        <v>13.649999999999999</v>
      </c>
      <c r="T31" s="61">
        <f>S31</f>
        <v>13.649999999999999</v>
      </c>
      <c r="U31" s="62">
        <f t="shared" si="10"/>
        <v>13</v>
      </c>
      <c r="V31" s="62">
        <v>0</v>
      </c>
      <c r="W31" s="62">
        <f t="shared" si="6"/>
        <v>13</v>
      </c>
      <c r="X31" s="63">
        <v>13.649999999999999</v>
      </c>
      <c r="Y31" s="61">
        <f t="shared" si="1"/>
        <v>27.299999999999997</v>
      </c>
    </row>
    <row r="32" spans="1:25" s="11" customFormat="1" x14ac:dyDescent="0.25">
      <c r="A32" s="46">
        <v>300</v>
      </c>
      <c r="B32" s="47">
        <v>2712</v>
      </c>
      <c r="C32" s="48">
        <v>50</v>
      </c>
      <c r="D32" s="49" t="s">
        <v>56</v>
      </c>
      <c r="E32" s="81" t="s">
        <v>52</v>
      </c>
      <c r="F32" s="51" t="s">
        <v>53</v>
      </c>
      <c r="G32" s="52" t="s">
        <v>54</v>
      </c>
      <c r="H32" s="82" t="s">
        <v>43</v>
      </c>
      <c r="I32" s="54">
        <v>3</v>
      </c>
      <c r="J32" s="54">
        <v>3</v>
      </c>
      <c r="K32" s="55" t="s">
        <v>59</v>
      </c>
      <c r="L32" s="56"/>
      <c r="M32" s="57">
        <v>12</v>
      </c>
      <c r="N32" s="58">
        <v>12.599999999999998</v>
      </c>
      <c r="O32" s="59">
        <v>12</v>
      </c>
      <c r="P32" s="59">
        <f t="shared" si="8"/>
        <v>12</v>
      </c>
      <c r="Q32" s="59">
        <v>0</v>
      </c>
      <c r="R32" s="59">
        <f t="shared" si="9"/>
        <v>12</v>
      </c>
      <c r="S32" s="60">
        <v>12.599999999999998</v>
      </c>
      <c r="T32" s="61">
        <f t="shared" si="0"/>
        <v>12.599999999999998</v>
      </c>
      <c r="U32" s="62">
        <f t="shared" si="10"/>
        <v>12</v>
      </c>
      <c r="V32" s="62">
        <v>0</v>
      </c>
      <c r="W32" s="62">
        <f t="shared" si="6"/>
        <v>12</v>
      </c>
      <c r="X32" s="63">
        <v>12.599999999999998</v>
      </c>
      <c r="Y32" s="61">
        <f t="shared" si="1"/>
        <v>25.199999999999996</v>
      </c>
    </row>
    <row r="33" spans="1:25" s="11" customFormat="1" x14ac:dyDescent="0.25">
      <c r="A33" s="46">
        <v>300</v>
      </c>
      <c r="B33" s="47">
        <v>2712</v>
      </c>
      <c r="C33" s="48">
        <v>50</v>
      </c>
      <c r="D33" s="49" t="s">
        <v>56</v>
      </c>
      <c r="E33" s="81" t="s">
        <v>52</v>
      </c>
      <c r="F33" s="51" t="s">
        <v>53</v>
      </c>
      <c r="G33" s="52" t="s">
        <v>54</v>
      </c>
      <c r="H33" s="82" t="s">
        <v>43</v>
      </c>
      <c r="I33" s="54">
        <v>1</v>
      </c>
      <c r="J33" s="54">
        <v>1</v>
      </c>
      <c r="K33" s="55" t="s">
        <v>116</v>
      </c>
      <c r="L33" s="56"/>
      <c r="M33" s="57">
        <v>184</v>
      </c>
      <c r="N33" s="58">
        <v>541.51199999999994</v>
      </c>
      <c r="O33" s="59">
        <v>184</v>
      </c>
      <c r="P33" s="59">
        <f t="shared" si="8"/>
        <v>184</v>
      </c>
      <c r="Q33" s="59">
        <v>0</v>
      </c>
      <c r="R33" s="59">
        <f t="shared" si="9"/>
        <v>184</v>
      </c>
      <c r="S33" s="60">
        <v>518.87999999999988</v>
      </c>
      <c r="T33" s="61">
        <f t="shared" si="0"/>
        <v>518.87999999999988</v>
      </c>
      <c r="U33" s="62">
        <f t="shared" si="10"/>
        <v>184</v>
      </c>
      <c r="V33" s="62">
        <v>0</v>
      </c>
      <c r="W33" s="62">
        <f t="shared" si="6"/>
        <v>184</v>
      </c>
      <c r="X33" s="63">
        <v>518.87999999999988</v>
      </c>
      <c r="Y33" s="61">
        <f t="shared" si="1"/>
        <v>1037.7599999999998</v>
      </c>
    </row>
    <row r="34" spans="1:25" s="11" customFormat="1" x14ac:dyDescent="0.25">
      <c r="A34" s="46">
        <v>300</v>
      </c>
      <c r="B34" s="47">
        <v>2712</v>
      </c>
      <c r="C34" s="48">
        <v>65</v>
      </c>
      <c r="D34" s="49" t="s">
        <v>56</v>
      </c>
      <c r="E34" s="81" t="s">
        <v>52</v>
      </c>
      <c r="F34" s="51" t="s">
        <v>53</v>
      </c>
      <c r="G34" s="52" t="s">
        <v>54</v>
      </c>
      <c r="H34" s="82" t="s">
        <v>43</v>
      </c>
      <c r="I34" s="54">
        <v>3</v>
      </c>
      <c r="J34" s="54">
        <v>3</v>
      </c>
      <c r="K34" s="55" t="s">
        <v>59</v>
      </c>
      <c r="L34" s="56"/>
      <c r="M34" s="57">
        <v>21</v>
      </c>
      <c r="N34" s="58">
        <v>22.049999999999997</v>
      </c>
      <c r="O34" s="59">
        <v>21</v>
      </c>
      <c r="P34" s="59">
        <f t="shared" si="8"/>
        <v>21</v>
      </c>
      <c r="Q34" s="59">
        <v>0</v>
      </c>
      <c r="R34" s="59">
        <f t="shared" si="9"/>
        <v>21</v>
      </c>
      <c r="S34" s="60">
        <v>22.049999999999997</v>
      </c>
      <c r="T34" s="61">
        <f t="shared" si="0"/>
        <v>22.049999999999997</v>
      </c>
      <c r="U34" s="62">
        <f t="shared" si="10"/>
        <v>21</v>
      </c>
      <c r="V34" s="62">
        <v>0</v>
      </c>
      <c r="W34" s="62">
        <f t="shared" si="6"/>
        <v>21</v>
      </c>
      <c r="X34" s="63">
        <v>22.049999999999997</v>
      </c>
      <c r="Y34" s="61">
        <f t="shared" si="1"/>
        <v>44.099999999999994</v>
      </c>
    </row>
    <row r="35" spans="1:25" s="11" customFormat="1" x14ac:dyDescent="0.25">
      <c r="A35" s="46">
        <v>300</v>
      </c>
      <c r="B35" s="47">
        <v>2712</v>
      </c>
      <c r="C35" s="48">
        <v>65</v>
      </c>
      <c r="D35" s="49" t="s">
        <v>56</v>
      </c>
      <c r="E35" s="81" t="s">
        <v>52</v>
      </c>
      <c r="F35" s="51" t="s">
        <v>53</v>
      </c>
      <c r="G35" s="52" t="s">
        <v>54</v>
      </c>
      <c r="H35" s="82" t="s">
        <v>43</v>
      </c>
      <c r="I35" s="54">
        <v>1</v>
      </c>
      <c r="J35" s="54">
        <v>1</v>
      </c>
      <c r="K35" s="55" t="s">
        <v>116</v>
      </c>
      <c r="L35" s="56"/>
      <c r="M35" s="57">
        <v>326</v>
      </c>
      <c r="N35" s="58">
        <v>959.41799999999989</v>
      </c>
      <c r="O35" s="59">
        <v>326</v>
      </c>
      <c r="P35" s="59">
        <f t="shared" si="8"/>
        <v>326</v>
      </c>
      <c r="Q35" s="59">
        <v>0</v>
      </c>
      <c r="R35" s="59">
        <f t="shared" si="9"/>
        <v>326</v>
      </c>
      <c r="S35" s="60">
        <v>919.31999999999994</v>
      </c>
      <c r="T35" s="61">
        <f t="shared" si="0"/>
        <v>919.31999999999994</v>
      </c>
      <c r="U35" s="62">
        <f t="shared" si="10"/>
        <v>326</v>
      </c>
      <c r="V35" s="62">
        <v>0</v>
      </c>
      <c r="W35" s="62">
        <f t="shared" si="6"/>
        <v>326</v>
      </c>
      <c r="X35" s="63">
        <v>919.31999999999994</v>
      </c>
      <c r="Y35" s="61">
        <f t="shared" si="1"/>
        <v>1838.6399999999999</v>
      </c>
    </row>
    <row r="36" spans="1:25" s="11" customFormat="1" x14ac:dyDescent="0.25">
      <c r="A36" s="46">
        <v>300</v>
      </c>
      <c r="B36" s="47">
        <v>2712</v>
      </c>
      <c r="C36" s="48">
        <v>4</v>
      </c>
      <c r="D36" s="49" t="s">
        <v>56</v>
      </c>
      <c r="E36" s="81" t="s">
        <v>52</v>
      </c>
      <c r="F36" s="51" t="s">
        <v>53</v>
      </c>
      <c r="G36" s="52" t="s">
        <v>54</v>
      </c>
      <c r="H36" s="82" t="s">
        <v>43</v>
      </c>
      <c r="I36" s="54">
        <v>3</v>
      </c>
      <c r="J36" s="54">
        <v>3</v>
      </c>
      <c r="K36" s="55" t="s">
        <v>59</v>
      </c>
      <c r="L36" s="56"/>
      <c r="M36" s="57">
        <v>29</v>
      </c>
      <c r="N36" s="58">
        <v>30.449999999999996</v>
      </c>
      <c r="O36" s="59">
        <v>29</v>
      </c>
      <c r="P36" s="59">
        <f t="shared" si="8"/>
        <v>29</v>
      </c>
      <c r="Q36" s="59">
        <v>0</v>
      </c>
      <c r="R36" s="59">
        <f t="shared" si="9"/>
        <v>29</v>
      </c>
      <c r="S36" s="60">
        <v>30.449999999999996</v>
      </c>
      <c r="T36" s="61">
        <f t="shared" si="0"/>
        <v>30.449999999999996</v>
      </c>
      <c r="U36" s="62">
        <f t="shared" si="10"/>
        <v>29</v>
      </c>
      <c r="V36" s="62">
        <v>0</v>
      </c>
      <c r="W36" s="62">
        <f t="shared" si="6"/>
        <v>29</v>
      </c>
      <c r="X36" s="63">
        <v>30.449999999999996</v>
      </c>
      <c r="Y36" s="61">
        <f t="shared" si="1"/>
        <v>60.899999999999991</v>
      </c>
    </row>
    <row r="37" spans="1:25" s="11" customFormat="1" x14ac:dyDescent="0.25">
      <c r="A37" s="46">
        <v>300</v>
      </c>
      <c r="B37" s="47">
        <v>2712</v>
      </c>
      <c r="C37" s="48">
        <v>4</v>
      </c>
      <c r="D37" s="49" t="s">
        <v>56</v>
      </c>
      <c r="E37" s="81" t="s">
        <v>52</v>
      </c>
      <c r="F37" s="51" t="s">
        <v>53</v>
      </c>
      <c r="G37" s="52" t="s">
        <v>54</v>
      </c>
      <c r="H37" s="82" t="s">
        <v>43</v>
      </c>
      <c r="I37" s="54">
        <v>1</v>
      </c>
      <c r="J37" s="54">
        <v>1</v>
      </c>
      <c r="K37" s="55" t="s">
        <v>116</v>
      </c>
      <c r="L37" s="56"/>
      <c r="M37" s="57">
        <v>459</v>
      </c>
      <c r="N37" s="58">
        <v>1350.837</v>
      </c>
      <c r="O37" s="59">
        <v>459</v>
      </c>
      <c r="P37" s="59">
        <f t="shared" si="8"/>
        <v>459</v>
      </c>
      <c r="Q37" s="59">
        <v>0</v>
      </c>
      <c r="R37" s="59">
        <f t="shared" si="9"/>
        <v>459</v>
      </c>
      <c r="S37" s="60">
        <v>1294.3799999999999</v>
      </c>
      <c r="T37" s="61">
        <f t="shared" si="0"/>
        <v>1294.3799999999999</v>
      </c>
      <c r="U37" s="62">
        <f t="shared" si="10"/>
        <v>459</v>
      </c>
      <c r="V37" s="62">
        <v>0</v>
      </c>
      <c r="W37" s="62">
        <f t="shared" si="6"/>
        <v>459</v>
      </c>
      <c r="X37" s="63">
        <v>1294.3799999999999</v>
      </c>
      <c r="Y37" s="61">
        <f t="shared" si="1"/>
        <v>2588.7599999999998</v>
      </c>
    </row>
    <row r="38" spans="1:25" s="11" customFormat="1" x14ac:dyDescent="0.25">
      <c r="A38" s="46">
        <v>300</v>
      </c>
      <c r="B38" s="47">
        <v>2715</v>
      </c>
      <c r="C38" s="48">
        <v>4</v>
      </c>
      <c r="D38" s="49" t="s">
        <v>57</v>
      </c>
      <c r="E38" s="81" t="s">
        <v>52</v>
      </c>
      <c r="F38" s="51" t="s">
        <v>53</v>
      </c>
      <c r="G38" s="52" t="s">
        <v>54</v>
      </c>
      <c r="H38" s="82" t="s">
        <v>43</v>
      </c>
      <c r="I38" s="54">
        <v>3</v>
      </c>
      <c r="J38" s="54">
        <v>3</v>
      </c>
      <c r="K38" s="55" t="s">
        <v>59</v>
      </c>
      <c r="L38" s="56"/>
      <c r="M38" s="57">
        <v>79</v>
      </c>
      <c r="N38" s="58">
        <v>82.949999999999989</v>
      </c>
      <c r="O38" s="59">
        <v>79</v>
      </c>
      <c r="P38" s="59">
        <f t="shared" si="8"/>
        <v>79</v>
      </c>
      <c r="Q38" s="59">
        <v>0</v>
      </c>
      <c r="R38" s="59">
        <f t="shared" si="9"/>
        <v>79</v>
      </c>
      <c r="S38" s="60">
        <v>82.949999999999989</v>
      </c>
      <c r="T38" s="61">
        <f t="shared" si="0"/>
        <v>82.949999999999989</v>
      </c>
      <c r="U38" s="62">
        <f t="shared" si="10"/>
        <v>79</v>
      </c>
      <c r="V38" s="62">
        <v>0</v>
      </c>
      <c r="W38" s="62">
        <f t="shared" si="6"/>
        <v>79</v>
      </c>
      <c r="X38" s="63">
        <v>82.949999999999989</v>
      </c>
      <c r="Y38" s="61">
        <f t="shared" si="1"/>
        <v>165.89999999999998</v>
      </c>
    </row>
    <row r="39" spans="1:25" s="11" customFormat="1" x14ac:dyDescent="0.25">
      <c r="A39" s="46">
        <v>300</v>
      </c>
      <c r="B39" s="47">
        <v>2715</v>
      </c>
      <c r="C39" s="48">
        <v>4</v>
      </c>
      <c r="D39" s="49" t="s">
        <v>57</v>
      </c>
      <c r="E39" s="81" t="s">
        <v>52</v>
      </c>
      <c r="F39" s="51" t="s">
        <v>53</v>
      </c>
      <c r="G39" s="52" t="s">
        <v>54</v>
      </c>
      <c r="H39" s="82" t="s">
        <v>43</v>
      </c>
      <c r="I39" s="54">
        <v>1</v>
      </c>
      <c r="J39" s="54">
        <v>1</v>
      </c>
      <c r="K39" s="55" t="s">
        <v>116</v>
      </c>
      <c r="L39" s="56"/>
      <c r="M39" s="57">
        <v>1255</v>
      </c>
      <c r="N39" s="58">
        <v>3693.4650000000001</v>
      </c>
      <c r="O39" s="59">
        <v>1255</v>
      </c>
      <c r="P39" s="59">
        <f t="shared" si="8"/>
        <v>1255</v>
      </c>
      <c r="Q39" s="59">
        <v>0</v>
      </c>
      <c r="R39" s="59">
        <f t="shared" si="9"/>
        <v>1255</v>
      </c>
      <c r="S39" s="60">
        <v>3539.1000000000004</v>
      </c>
      <c r="T39" s="61">
        <f t="shared" si="0"/>
        <v>3539.1000000000004</v>
      </c>
      <c r="U39" s="62">
        <f t="shared" si="10"/>
        <v>1255</v>
      </c>
      <c r="V39" s="62">
        <v>0</v>
      </c>
      <c r="W39" s="62">
        <f t="shared" si="6"/>
        <v>1255</v>
      </c>
      <c r="X39" s="63">
        <v>3539.1000000000004</v>
      </c>
      <c r="Y39" s="61">
        <f t="shared" si="1"/>
        <v>7078.2000000000007</v>
      </c>
    </row>
    <row r="40" spans="1:25" s="11" customFormat="1" x14ac:dyDescent="0.25">
      <c r="A40" s="46">
        <v>300</v>
      </c>
      <c r="B40" s="47">
        <v>2715</v>
      </c>
      <c r="C40" s="48">
        <v>15</v>
      </c>
      <c r="D40" s="49" t="s">
        <v>57</v>
      </c>
      <c r="E40" s="81" t="s">
        <v>52</v>
      </c>
      <c r="F40" s="51" t="s">
        <v>53</v>
      </c>
      <c r="G40" s="52" t="s">
        <v>54</v>
      </c>
      <c r="H40" s="82" t="s">
        <v>43</v>
      </c>
      <c r="I40" s="54">
        <v>3</v>
      </c>
      <c r="J40" s="54">
        <v>3</v>
      </c>
      <c r="K40" s="55" t="s">
        <v>59</v>
      </c>
      <c r="L40" s="56"/>
      <c r="M40" s="57">
        <v>10</v>
      </c>
      <c r="N40" s="58">
        <v>10.5</v>
      </c>
      <c r="O40" s="59">
        <v>10</v>
      </c>
      <c r="P40" s="59">
        <f t="shared" si="8"/>
        <v>10</v>
      </c>
      <c r="Q40" s="59">
        <v>0</v>
      </c>
      <c r="R40" s="59">
        <f t="shared" si="9"/>
        <v>10</v>
      </c>
      <c r="S40" s="60">
        <v>10.5</v>
      </c>
      <c r="T40" s="61">
        <f t="shared" si="0"/>
        <v>10.5</v>
      </c>
      <c r="U40" s="62">
        <f t="shared" si="10"/>
        <v>10</v>
      </c>
      <c r="V40" s="62">
        <v>0</v>
      </c>
      <c r="W40" s="62">
        <f t="shared" si="6"/>
        <v>10</v>
      </c>
      <c r="X40" s="63">
        <v>10.5</v>
      </c>
      <c r="Y40" s="61">
        <f t="shared" si="1"/>
        <v>21</v>
      </c>
    </row>
    <row r="41" spans="1:25" s="11" customFormat="1" x14ac:dyDescent="0.25">
      <c r="A41" s="46">
        <v>300</v>
      </c>
      <c r="B41" s="47">
        <v>2715</v>
      </c>
      <c r="C41" s="48">
        <v>15</v>
      </c>
      <c r="D41" s="49" t="s">
        <v>57</v>
      </c>
      <c r="E41" s="81" t="s">
        <v>52</v>
      </c>
      <c r="F41" s="51" t="s">
        <v>53</v>
      </c>
      <c r="G41" s="52" t="s">
        <v>54</v>
      </c>
      <c r="H41" s="82" t="s">
        <v>43</v>
      </c>
      <c r="I41" s="54">
        <v>1</v>
      </c>
      <c r="J41" s="54">
        <v>1</v>
      </c>
      <c r="K41" s="55" t="s">
        <v>116</v>
      </c>
      <c r="L41" s="56"/>
      <c r="M41" s="57">
        <v>153</v>
      </c>
      <c r="N41" s="58">
        <v>450.279</v>
      </c>
      <c r="O41" s="59">
        <v>153</v>
      </c>
      <c r="P41" s="59">
        <f t="shared" si="8"/>
        <v>153</v>
      </c>
      <c r="Q41" s="59">
        <v>0</v>
      </c>
      <c r="R41" s="59">
        <f t="shared" si="9"/>
        <v>153</v>
      </c>
      <c r="S41" s="60">
        <v>431.46</v>
      </c>
      <c r="T41" s="61">
        <f t="shared" si="0"/>
        <v>431.46</v>
      </c>
      <c r="U41" s="62">
        <f t="shared" si="10"/>
        <v>153</v>
      </c>
      <c r="V41" s="62">
        <v>0</v>
      </c>
      <c r="W41" s="62">
        <f t="shared" si="6"/>
        <v>153</v>
      </c>
      <c r="X41" s="63">
        <v>431.46</v>
      </c>
      <c r="Y41" s="61">
        <f t="shared" si="1"/>
        <v>862.92</v>
      </c>
    </row>
    <row r="42" spans="1:25" s="11" customFormat="1" x14ac:dyDescent="0.25">
      <c r="A42" s="46">
        <v>300</v>
      </c>
      <c r="B42" s="47">
        <v>2720</v>
      </c>
      <c r="C42" s="48">
        <v>4</v>
      </c>
      <c r="D42" s="49" t="s">
        <v>58</v>
      </c>
      <c r="E42" s="81" t="s">
        <v>52</v>
      </c>
      <c r="F42" s="51" t="s">
        <v>53</v>
      </c>
      <c r="G42" s="52" t="s">
        <v>54</v>
      </c>
      <c r="H42" s="82" t="s">
        <v>43</v>
      </c>
      <c r="I42" s="54">
        <v>3</v>
      </c>
      <c r="J42" s="54">
        <v>3</v>
      </c>
      <c r="K42" s="55" t="s">
        <v>59</v>
      </c>
      <c r="L42" s="56"/>
      <c r="M42" s="57">
        <v>1279</v>
      </c>
      <c r="N42" s="58">
        <v>1342.9499999999998</v>
      </c>
      <c r="O42" s="59">
        <v>1279</v>
      </c>
      <c r="P42" s="59">
        <f t="shared" si="8"/>
        <v>1279</v>
      </c>
      <c r="Q42" s="59">
        <v>0</v>
      </c>
      <c r="R42" s="59">
        <f t="shared" si="9"/>
        <v>1279</v>
      </c>
      <c r="S42" s="60">
        <v>1342.9499999999998</v>
      </c>
      <c r="T42" s="61">
        <f t="shared" si="0"/>
        <v>1342.9499999999998</v>
      </c>
      <c r="U42" s="62">
        <f t="shared" si="10"/>
        <v>1279</v>
      </c>
      <c r="V42" s="62">
        <v>0</v>
      </c>
      <c r="W42" s="62">
        <f t="shared" si="6"/>
        <v>1279</v>
      </c>
      <c r="X42" s="63">
        <v>1342.9499999999998</v>
      </c>
      <c r="Y42" s="61">
        <f t="shared" si="1"/>
        <v>2685.8999999999996</v>
      </c>
    </row>
    <row r="43" spans="1:25" s="11" customFormat="1" x14ac:dyDescent="0.25">
      <c r="A43" s="46">
        <v>300</v>
      </c>
      <c r="B43" s="47">
        <v>2720</v>
      </c>
      <c r="C43" s="48">
        <v>4</v>
      </c>
      <c r="D43" s="49" t="s">
        <v>58</v>
      </c>
      <c r="E43" s="81" t="s">
        <v>52</v>
      </c>
      <c r="F43" s="51" t="s">
        <v>53</v>
      </c>
      <c r="G43" s="52" t="s">
        <v>54</v>
      </c>
      <c r="H43" s="82" t="s">
        <v>43</v>
      </c>
      <c r="I43" s="54">
        <v>1</v>
      </c>
      <c r="J43" s="54">
        <v>1</v>
      </c>
      <c r="K43" s="55" t="s">
        <v>116</v>
      </c>
      <c r="L43" s="56"/>
      <c r="M43" s="57">
        <v>20583</v>
      </c>
      <c r="N43" s="58">
        <v>60575.769</v>
      </c>
      <c r="O43" s="59">
        <v>20583</v>
      </c>
      <c r="P43" s="59">
        <f t="shared" si="8"/>
        <v>20583</v>
      </c>
      <c r="Q43" s="59">
        <v>0</v>
      </c>
      <c r="R43" s="59">
        <f t="shared" si="9"/>
        <v>20583</v>
      </c>
      <c r="S43" s="60">
        <v>58044.06</v>
      </c>
      <c r="T43" s="61">
        <f t="shared" si="0"/>
        <v>58044.06</v>
      </c>
      <c r="U43" s="62">
        <f t="shared" si="10"/>
        <v>20583</v>
      </c>
      <c r="V43" s="62">
        <v>0</v>
      </c>
      <c r="W43" s="62">
        <f t="shared" si="6"/>
        <v>20583</v>
      </c>
      <c r="X43" s="63">
        <v>58044.06</v>
      </c>
      <c r="Y43" s="61">
        <f t="shared" si="1"/>
        <v>116088.12</v>
      </c>
    </row>
    <row r="44" spans="1:25" s="11" customFormat="1" x14ac:dyDescent="0.25">
      <c r="A44" s="46">
        <v>300</v>
      </c>
      <c r="B44" s="47">
        <v>2716</v>
      </c>
      <c r="C44" s="48">
        <v>56</v>
      </c>
      <c r="D44" s="49" t="s">
        <v>57</v>
      </c>
      <c r="E44" s="81" t="s">
        <v>52</v>
      </c>
      <c r="F44" s="51" t="s">
        <v>53</v>
      </c>
      <c r="G44" s="52" t="s">
        <v>54</v>
      </c>
      <c r="H44" s="82" t="s">
        <v>43</v>
      </c>
      <c r="I44" s="54">
        <v>1</v>
      </c>
      <c r="J44" s="54">
        <v>1</v>
      </c>
      <c r="K44" s="55" t="s">
        <v>116</v>
      </c>
      <c r="L44" s="56"/>
      <c r="M44" s="57">
        <v>-612</v>
      </c>
      <c r="N44" s="58">
        <v>-1801.116</v>
      </c>
      <c r="O44" s="59">
        <v>-612</v>
      </c>
      <c r="P44" s="59">
        <f t="shared" si="8"/>
        <v>-612</v>
      </c>
      <c r="Q44" s="59">
        <v>0</v>
      </c>
      <c r="R44" s="59">
        <f t="shared" si="9"/>
        <v>-612</v>
      </c>
      <c r="S44" s="60">
        <v>-1725.84</v>
      </c>
      <c r="T44" s="61">
        <f>S44</f>
        <v>-1725.84</v>
      </c>
      <c r="U44" s="62">
        <f t="shared" si="10"/>
        <v>-612</v>
      </c>
      <c r="V44" s="62">
        <v>0</v>
      </c>
      <c r="W44" s="62">
        <f t="shared" si="6"/>
        <v>-612</v>
      </c>
      <c r="X44" s="63">
        <v>-1725.84</v>
      </c>
      <c r="Y44" s="61">
        <f t="shared" si="1"/>
        <v>-3451.68</v>
      </c>
    </row>
    <row r="45" spans="1:25" s="11" customFormat="1" x14ac:dyDescent="0.25">
      <c r="A45" s="46">
        <v>300</v>
      </c>
      <c r="B45" s="47">
        <v>2716</v>
      </c>
      <c r="C45" s="48">
        <v>56</v>
      </c>
      <c r="D45" s="49" t="s">
        <v>57</v>
      </c>
      <c r="E45" s="81" t="s">
        <v>52</v>
      </c>
      <c r="F45" s="51" t="s">
        <v>53</v>
      </c>
      <c r="G45" s="52" t="s">
        <v>54</v>
      </c>
      <c r="H45" s="82" t="s">
        <v>43</v>
      </c>
      <c r="I45" s="54">
        <v>3</v>
      </c>
      <c r="J45" s="54">
        <v>3</v>
      </c>
      <c r="K45" s="55" t="s">
        <v>59</v>
      </c>
      <c r="L45" s="56"/>
      <c r="M45" s="57">
        <v>-38</v>
      </c>
      <c r="N45" s="58">
        <v>-39.9</v>
      </c>
      <c r="O45" s="59">
        <v>-38</v>
      </c>
      <c r="P45" s="59">
        <f t="shared" si="8"/>
        <v>-38</v>
      </c>
      <c r="Q45" s="59">
        <v>0</v>
      </c>
      <c r="R45" s="59">
        <f t="shared" si="9"/>
        <v>-38</v>
      </c>
      <c r="S45" s="60">
        <v>-39.9</v>
      </c>
      <c r="T45" s="61">
        <f t="shared" si="0"/>
        <v>-39.9</v>
      </c>
      <c r="U45" s="62">
        <f t="shared" si="10"/>
        <v>-38</v>
      </c>
      <c r="V45" s="62">
        <v>0</v>
      </c>
      <c r="W45" s="62">
        <f t="shared" si="6"/>
        <v>-38</v>
      </c>
      <c r="X45" s="63">
        <v>-39.9</v>
      </c>
      <c r="Y45" s="61">
        <f t="shared" si="1"/>
        <v>-79.8</v>
      </c>
    </row>
    <row r="46" spans="1:25" s="11" customFormat="1" x14ac:dyDescent="0.25">
      <c r="A46" s="46">
        <v>300</v>
      </c>
      <c r="B46" s="47">
        <v>2716</v>
      </c>
      <c r="C46" s="48">
        <v>56</v>
      </c>
      <c r="D46" s="49" t="s">
        <v>57</v>
      </c>
      <c r="E46" s="81" t="s">
        <v>52</v>
      </c>
      <c r="F46" s="51" t="s">
        <v>53</v>
      </c>
      <c r="G46" s="52" t="s">
        <v>54</v>
      </c>
      <c r="H46" s="82" t="s">
        <v>43</v>
      </c>
      <c r="I46" s="54">
        <v>1</v>
      </c>
      <c r="J46" s="54">
        <v>1</v>
      </c>
      <c r="K46" s="55" t="s">
        <v>116</v>
      </c>
      <c r="L46" s="56"/>
      <c r="M46" s="57">
        <v>612</v>
      </c>
      <c r="N46" s="58">
        <v>1801.116</v>
      </c>
      <c r="O46" s="59">
        <v>612</v>
      </c>
      <c r="P46" s="59">
        <f t="shared" si="8"/>
        <v>612</v>
      </c>
      <c r="Q46" s="59">
        <v>0</v>
      </c>
      <c r="R46" s="59">
        <f t="shared" si="9"/>
        <v>612</v>
      </c>
      <c r="S46" s="60">
        <v>1725.84</v>
      </c>
      <c r="T46" s="61">
        <f t="shared" si="0"/>
        <v>1725.84</v>
      </c>
      <c r="U46" s="62">
        <f t="shared" si="10"/>
        <v>612</v>
      </c>
      <c r="V46" s="62">
        <v>0</v>
      </c>
      <c r="W46" s="62">
        <f t="shared" si="6"/>
        <v>612</v>
      </c>
      <c r="X46" s="63">
        <v>1725.84</v>
      </c>
      <c r="Y46" s="61">
        <f t="shared" si="1"/>
        <v>3451.68</v>
      </c>
    </row>
    <row r="47" spans="1:25" s="11" customFormat="1" x14ac:dyDescent="0.25">
      <c r="A47" s="46">
        <v>300</v>
      </c>
      <c r="B47" s="47">
        <v>2716</v>
      </c>
      <c r="C47" s="48">
        <v>56</v>
      </c>
      <c r="D47" s="49" t="s">
        <v>57</v>
      </c>
      <c r="E47" s="81" t="s">
        <v>52</v>
      </c>
      <c r="F47" s="51" t="s">
        <v>53</v>
      </c>
      <c r="G47" s="52" t="s">
        <v>54</v>
      </c>
      <c r="H47" s="82" t="s">
        <v>43</v>
      </c>
      <c r="I47" s="54">
        <v>3</v>
      </c>
      <c r="J47" s="54">
        <v>3</v>
      </c>
      <c r="K47" s="55" t="s">
        <v>59</v>
      </c>
      <c r="L47" s="56"/>
      <c r="M47" s="57">
        <v>38</v>
      </c>
      <c r="N47" s="58">
        <v>39.9</v>
      </c>
      <c r="O47" s="59">
        <v>38</v>
      </c>
      <c r="P47" s="59">
        <f t="shared" si="8"/>
        <v>38</v>
      </c>
      <c r="Q47" s="59">
        <v>0</v>
      </c>
      <c r="R47" s="59">
        <f t="shared" si="9"/>
        <v>38</v>
      </c>
      <c r="S47" s="60">
        <v>39.9</v>
      </c>
      <c r="T47" s="61">
        <f t="shared" si="0"/>
        <v>39.9</v>
      </c>
      <c r="U47" s="62">
        <f t="shared" si="10"/>
        <v>38</v>
      </c>
      <c r="V47" s="62">
        <v>0</v>
      </c>
      <c r="W47" s="62">
        <f t="shared" si="6"/>
        <v>38</v>
      </c>
      <c r="X47" s="63">
        <v>39.9</v>
      </c>
      <c r="Y47" s="61">
        <f t="shared" si="1"/>
        <v>79.8</v>
      </c>
    </row>
    <row r="48" spans="1:25" s="26" customFormat="1" ht="30" x14ac:dyDescent="0.25">
      <c r="A48" s="65"/>
      <c r="B48" s="66"/>
      <c r="C48" s="67"/>
      <c r="D48" s="68"/>
      <c r="E48" s="69" t="s">
        <v>60</v>
      </c>
      <c r="F48" s="70" t="s">
        <v>53</v>
      </c>
      <c r="G48" s="71"/>
      <c r="H48" s="72" t="s">
        <v>43</v>
      </c>
      <c r="I48" s="73"/>
      <c r="J48" s="73"/>
      <c r="K48" s="74"/>
      <c r="L48" s="75">
        <v>27500</v>
      </c>
      <c r="M48" s="76">
        <f t="shared" ref="M48:X48" si="11">SUM(M22:M47)</f>
        <v>26721</v>
      </c>
      <c r="N48" s="77">
        <f t="shared" si="11"/>
        <v>75671.679000000004</v>
      </c>
      <c r="O48" s="76">
        <f t="shared" si="11"/>
        <v>26721</v>
      </c>
      <c r="P48" s="76">
        <f t="shared" si="11"/>
        <v>26721</v>
      </c>
      <c r="Q48" s="76">
        <f t="shared" si="11"/>
        <v>0</v>
      </c>
      <c r="R48" s="76">
        <f t="shared" si="11"/>
        <v>26721</v>
      </c>
      <c r="S48" s="77">
        <f t="shared" si="11"/>
        <v>72577.86</v>
      </c>
      <c r="T48" s="78">
        <f t="shared" si="0"/>
        <v>72577.86</v>
      </c>
      <c r="U48" s="76">
        <f t="shared" si="11"/>
        <v>26721</v>
      </c>
      <c r="V48" s="76">
        <f t="shared" si="11"/>
        <v>0</v>
      </c>
      <c r="W48" s="76">
        <f t="shared" si="11"/>
        <v>26721</v>
      </c>
      <c r="X48" s="77">
        <f t="shared" si="11"/>
        <v>72577.86</v>
      </c>
      <c r="Y48" s="78">
        <f t="shared" si="1"/>
        <v>145155.72</v>
      </c>
    </row>
    <row r="49" spans="1:25" s="11" customFormat="1" x14ac:dyDescent="0.25">
      <c r="A49" s="46">
        <v>10</v>
      </c>
      <c r="B49" s="47">
        <v>1000</v>
      </c>
      <c r="C49" s="48">
        <v>4</v>
      </c>
      <c r="D49" s="49" t="s">
        <v>61</v>
      </c>
      <c r="E49" s="83" t="s">
        <v>62</v>
      </c>
      <c r="F49" s="49" t="s">
        <v>63</v>
      </c>
      <c r="G49" s="49" t="s">
        <v>64</v>
      </c>
      <c r="H49" s="82" t="s">
        <v>43</v>
      </c>
      <c r="I49" s="54">
        <v>1</v>
      </c>
      <c r="J49" s="54">
        <v>1</v>
      </c>
      <c r="K49" s="55" t="s">
        <v>116</v>
      </c>
      <c r="L49" s="56"/>
      <c r="M49" s="57">
        <v>6081</v>
      </c>
      <c r="N49" s="58">
        <v>17896.383000000002</v>
      </c>
      <c r="O49" s="59">
        <v>6081</v>
      </c>
      <c r="P49" s="59">
        <f>M49</f>
        <v>6081</v>
      </c>
      <c r="Q49" s="59">
        <v>0</v>
      </c>
      <c r="R49" s="59">
        <f>P49+Q49</f>
        <v>6081</v>
      </c>
      <c r="S49" s="60">
        <v>17148.419999999998</v>
      </c>
      <c r="T49" s="61">
        <f t="shared" si="0"/>
        <v>17148.419999999998</v>
      </c>
      <c r="U49" s="62">
        <f>R49</f>
        <v>6081</v>
      </c>
      <c r="V49" s="62">
        <v>0</v>
      </c>
      <c r="W49" s="62">
        <f>R49+V49</f>
        <v>6081</v>
      </c>
      <c r="X49" s="63">
        <v>17148.419999999998</v>
      </c>
      <c r="Y49" s="61">
        <f t="shared" si="1"/>
        <v>34296.839999999997</v>
      </c>
    </row>
    <row r="50" spans="1:25" s="26" customFormat="1" x14ac:dyDescent="0.25">
      <c r="A50" s="46">
        <v>82</v>
      </c>
      <c r="B50" s="47">
        <v>1349</v>
      </c>
      <c r="C50" s="48">
        <v>12</v>
      </c>
      <c r="D50" s="49" t="s">
        <v>48</v>
      </c>
      <c r="E50" s="83" t="s">
        <v>62</v>
      </c>
      <c r="F50" s="49" t="s">
        <v>63</v>
      </c>
      <c r="G50" s="49" t="s">
        <v>65</v>
      </c>
      <c r="H50" s="82" t="s">
        <v>43</v>
      </c>
      <c r="I50" s="54">
        <v>11</v>
      </c>
      <c r="J50" s="54">
        <v>8</v>
      </c>
      <c r="K50" s="55" t="s">
        <v>96</v>
      </c>
      <c r="L50" s="56"/>
      <c r="M50" s="57">
        <v>3783</v>
      </c>
      <c r="N50" s="58">
        <v>0</v>
      </c>
      <c r="O50" s="59">
        <v>3783</v>
      </c>
      <c r="P50" s="59">
        <f>M50</f>
        <v>3783</v>
      </c>
      <c r="Q50" s="59">
        <v>0</v>
      </c>
      <c r="R50" s="59">
        <f>P50+Q50</f>
        <v>3783</v>
      </c>
      <c r="S50" s="60">
        <v>0</v>
      </c>
      <c r="T50" s="61">
        <f t="shared" si="0"/>
        <v>0</v>
      </c>
      <c r="U50" s="62">
        <f>R50</f>
        <v>3783</v>
      </c>
      <c r="V50" s="62">
        <v>0</v>
      </c>
      <c r="W50" s="62">
        <f>R50+V50</f>
        <v>3783</v>
      </c>
      <c r="X50" s="63">
        <v>0</v>
      </c>
      <c r="Y50" s="61">
        <f t="shared" si="1"/>
        <v>0</v>
      </c>
    </row>
    <row r="51" spans="1:25" s="26" customFormat="1" ht="30" x14ac:dyDescent="0.25">
      <c r="A51" s="65"/>
      <c r="B51" s="66"/>
      <c r="C51" s="67"/>
      <c r="D51" s="68"/>
      <c r="E51" s="69" t="s">
        <v>66</v>
      </c>
      <c r="F51" s="70" t="s">
        <v>63</v>
      </c>
      <c r="G51" s="71"/>
      <c r="H51" s="72" t="s">
        <v>43</v>
      </c>
      <c r="I51" s="73"/>
      <c r="J51" s="73"/>
      <c r="K51" s="74"/>
      <c r="L51" s="75">
        <v>9864</v>
      </c>
      <c r="M51" s="76">
        <f t="shared" ref="M51:X51" si="12">SUM(M49:M50)</f>
        <v>9864</v>
      </c>
      <c r="N51" s="77">
        <f t="shared" si="12"/>
        <v>17896.383000000002</v>
      </c>
      <c r="O51" s="76">
        <f t="shared" si="12"/>
        <v>9864</v>
      </c>
      <c r="P51" s="76">
        <f t="shared" si="12"/>
        <v>9864</v>
      </c>
      <c r="Q51" s="76">
        <f t="shared" si="12"/>
        <v>0</v>
      </c>
      <c r="R51" s="76">
        <f t="shared" si="12"/>
        <v>9864</v>
      </c>
      <c r="S51" s="77">
        <f t="shared" si="12"/>
        <v>17148.419999999998</v>
      </c>
      <c r="T51" s="78">
        <f t="shared" si="0"/>
        <v>17148.419999999998</v>
      </c>
      <c r="U51" s="76">
        <f t="shared" si="12"/>
        <v>9864</v>
      </c>
      <c r="V51" s="76">
        <f t="shared" si="12"/>
        <v>0</v>
      </c>
      <c r="W51" s="76">
        <f t="shared" si="12"/>
        <v>9864</v>
      </c>
      <c r="X51" s="77">
        <f t="shared" si="12"/>
        <v>17148.419999999998</v>
      </c>
      <c r="Y51" s="78">
        <f t="shared" si="1"/>
        <v>34296.839999999997</v>
      </c>
    </row>
    <row r="52" spans="1:25" s="11" customFormat="1" x14ac:dyDescent="0.25">
      <c r="A52" s="46">
        <v>650</v>
      </c>
      <c r="B52" s="47">
        <v>4701</v>
      </c>
      <c r="C52" s="48">
        <v>4</v>
      </c>
      <c r="D52" s="49" t="s">
        <v>32</v>
      </c>
      <c r="E52" s="83" t="s">
        <v>67</v>
      </c>
      <c r="F52" s="49" t="s">
        <v>68</v>
      </c>
      <c r="G52" s="49" t="s">
        <v>69</v>
      </c>
      <c r="H52" s="82" t="s">
        <v>43</v>
      </c>
      <c r="I52" s="54">
        <v>3</v>
      </c>
      <c r="J52" s="54">
        <v>3</v>
      </c>
      <c r="K52" s="55" t="s">
        <v>59</v>
      </c>
      <c r="L52" s="56"/>
      <c r="M52" s="57">
        <v>694</v>
      </c>
      <c r="N52" s="58">
        <v>728.69999999999993</v>
      </c>
      <c r="O52" s="59">
        <v>694</v>
      </c>
      <c r="P52" s="59">
        <f t="shared" ref="P52:P60" si="13">M52</f>
        <v>694</v>
      </c>
      <c r="Q52" s="59">
        <v>0</v>
      </c>
      <c r="R52" s="59">
        <f t="shared" ref="R52:R60" si="14">P52+Q52</f>
        <v>694</v>
      </c>
      <c r="S52" s="60">
        <v>728.69999999999993</v>
      </c>
      <c r="T52" s="61">
        <f>S52</f>
        <v>728.69999999999993</v>
      </c>
      <c r="U52" s="62">
        <f t="shared" ref="U52:U60" si="15">R52</f>
        <v>694</v>
      </c>
      <c r="V52" s="62">
        <v>0</v>
      </c>
      <c r="W52" s="62">
        <f t="shared" ref="W52:W60" si="16">R52+V52</f>
        <v>694</v>
      </c>
      <c r="X52" s="63">
        <v>728.69999999999993</v>
      </c>
      <c r="Y52" s="61">
        <f t="shared" si="1"/>
        <v>1457.3999999999999</v>
      </c>
    </row>
    <row r="53" spans="1:25" s="26" customFormat="1" x14ac:dyDescent="0.25">
      <c r="A53" s="46">
        <v>650</v>
      </c>
      <c r="B53" s="47">
        <v>4706</v>
      </c>
      <c r="C53" s="48">
        <v>4</v>
      </c>
      <c r="D53" s="49" t="s">
        <v>70</v>
      </c>
      <c r="E53" s="83" t="s">
        <v>67</v>
      </c>
      <c r="F53" s="49" t="s">
        <v>68</v>
      </c>
      <c r="G53" s="49" t="s">
        <v>69</v>
      </c>
      <c r="H53" s="82" t="s">
        <v>43</v>
      </c>
      <c r="I53" s="54">
        <v>1</v>
      </c>
      <c r="J53" s="54">
        <v>1</v>
      </c>
      <c r="K53" s="55" t="s">
        <v>116</v>
      </c>
      <c r="L53" s="56"/>
      <c r="M53" s="57">
        <v>13843</v>
      </c>
      <c r="N53" s="58">
        <v>40739.949000000001</v>
      </c>
      <c r="O53" s="59">
        <v>13843</v>
      </c>
      <c r="P53" s="59">
        <f t="shared" si="13"/>
        <v>13843</v>
      </c>
      <c r="Q53" s="59">
        <v>0</v>
      </c>
      <c r="R53" s="59">
        <f t="shared" si="14"/>
        <v>13843</v>
      </c>
      <c r="S53" s="60">
        <v>39037.26</v>
      </c>
      <c r="T53" s="61">
        <f t="shared" si="0"/>
        <v>39037.26</v>
      </c>
      <c r="U53" s="62">
        <f t="shared" si="15"/>
        <v>13843</v>
      </c>
      <c r="V53" s="62">
        <v>0</v>
      </c>
      <c r="W53" s="62">
        <f t="shared" si="16"/>
        <v>13843</v>
      </c>
      <c r="X53" s="63">
        <v>39037.26</v>
      </c>
      <c r="Y53" s="61">
        <f t="shared" si="1"/>
        <v>78074.52</v>
      </c>
    </row>
    <row r="54" spans="1:25" s="11" customFormat="1" x14ac:dyDescent="0.25">
      <c r="A54" s="46">
        <v>650</v>
      </c>
      <c r="B54" s="47">
        <v>4706</v>
      </c>
      <c r="C54" s="48">
        <v>4</v>
      </c>
      <c r="D54" s="49" t="s">
        <v>70</v>
      </c>
      <c r="E54" s="83" t="s">
        <v>67</v>
      </c>
      <c r="F54" s="49" t="s">
        <v>68</v>
      </c>
      <c r="G54" s="49" t="s">
        <v>69</v>
      </c>
      <c r="H54" s="82" t="s">
        <v>43</v>
      </c>
      <c r="I54" s="54">
        <v>3</v>
      </c>
      <c r="J54" s="54">
        <v>3</v>
      </c>
      <c r="K54" s="55" t="s">
        <v>59</v>
      </c>
      <c r="L54" s="56"/>
      <c r="M54" s="57">
        <v>815</v>
      </c>
      <c r="N54" s="58">
        <v>855.75</v>
      </c>
      <c r="O54" s="59">
        <v>815</v>
      </c>
      <c r="P54" s="59">
        <f t="shared" si="13"/>
        <v>815</v>
      </c>
      <c r="Q54" s="59">
        <v>0</v>
      </c>
      <c r="R54" s="59">
        <f t="shared" si="14"/>
        <v>815</v>
      </c>
      <c r="S54" s="60">
        <v>855.75</v>
      </c>
      <c r="T54" s="61">
        <f t="shared" si="0"/>
        <v>855.75</v>
      </c>
      <c r="U54" s="62">
        <f t="shared" si="15"/>
        <v>815</v>
      </c>
      <c r="V54" s="62">
        <v>0</v>
      </c>
      <c r="W54" s="62">
        <f t="shared" si="16"/>
        <v>815</v>
      </c>
      <c r="X54" s="63">
        <v>855.75</v>
      </c>
      <c r="Y54" s="61">
        <f t="shared" si="1"/>
        <v>1711.5</v>
      </c>
    </row>
    <row r="55" spans="1:25" s="11" customFormat="1" x14ac:dyDescent="0.25">
      <c r="A55" s="46">
        <v>651</v>
      </c>
      <c r="B55" s="47">
        <v>4701</v>
      </c>
      <c r="C55" s="48">
        <v>4</v>
      </c>
      <c r="D55" s="49" t="s">
        <v>32</v>
      </c>
      <c r="E55" s="83" t="s">
        <v>67</v>
      </c>
      <c r="F55" s="49" t="s">
        <v>68</v>
      </c>
      <c r="G55" s="49" t="s">
        <v>69</v>
      </c>
      <c r="H55" s="82" t="s">
        <v>43</v>
      </c>
      <c r="I55" s="54">
        <v>1</v>
      </c>
      <c r="J55" s="54">
        <v>1</v>
      </c>
      <c r="K55" s="55" t="s">
        <v>116</v>
      </c>
      <c r="L55" s="56"/>
      <c r="M55" s="57">
        <v>443</v>
      </c>
      <c r="N55" s="58">
        <v>1303.7489999999998</v>
      </c>
      <c r="O55" s="59">
        <v>443</v>
      </c>
      <c r="P55" s="59">
        <f t="shared" si="13"/>
        <v>443</v>
      </c>
      <c r="Q55" s="59">
        <v>0</v>
      </c>
      <c r="R55" s="59">
        <f t="shared" si="14"/>
        <v>443</v>
      </c>
      <c r="S55" s="60">
        <v>1249.2599999999998</v>
      </c>
      <c r="T55" s="61">
        <f t="shared" si="0"/>
        <v>1249.2599999999998</v>
      </c>
      <c r="U55" s="62">
        <f t="shared" si="15"/>
        <v>443</v>
      </c>
      <c r="V55" s="62">
        <v>0</v>
      </c>
      <c r="W55" s="62">
        <f t="shared" si="16"/>
        <v>443</v>
      </c>
      <c r="X55" s="63">
        <v>1249.2599999999998</v>
      </c>
      <c r="Y55" s="61">
        <f t="shared" si="1"/>
        <v>2498.5199999999995</v>
      </c>
    </row>
    <row r="56" spans="1:25" s="11" customFormat="1" x14ac:dyDescent="0.25">
      <c r="A56" s="46">
        <v>651</v>
      </c>
      <c r="B56" s="47">
        <v>4713</v>
      </c>
      <c r="C56" s="48">
        <v>4</v>
      </c>
      <c r="D56" s="49" t="s">
        <v>37</v>
      </c>
      <c r="E56" s="83" t="s">
        <v>67</v>
      </c>
      <c r="F56" s="49" t="s">
        <v>68</v>
      </c>
      <c r="G56" s="49" t="s">
        <v>69</v>
      </c>
      <c r="H56" s="82" t="s">
        <v>43</v>
      </c>
      <c r="I56" s="54">
        <v>1</v>
      </c>
      <c r="J56" s="54">
        <v>1</v>
      </c>
      <c r="K56" s="55" t="s">
        <v>116</v>
      </c>
      <c r="L56" s="56"/>
      <c r="M56" s="57">
        <v>5637</v>
      </c>
      <c r="N56" s="58">
        <v>16589.690999999999</v>
      </c>
      <c r="O56" s="59">
        <v>5637</v>
      </c>
      <c r="P56" s="59">
        <f t="shared" si="13"/>
        <v>5637</v>
      </c>
      <c r="Q56" s="59">
        <v>0</v>
      </c>
      <c r="R56" s="59">
        <f t="shared" si="14"/>
        <v>5637</v>
      </c>
      <c r="S56" s="60">
        <v>15896.34</v>
      </c>
      <c r="T56" s="61">
        <f t="shared" si="0"/>
        <v>15896.34</v>
      </c>
      <c r="U56" s="62">
        <f t="shared" si="15"/>
        <v>5637</v>
      </c>
      <c r="V56" s="62">
        <v>0</v>
      </c>
      <c r="W56" s="62">
        <f t="shared" si="16"/>
        <v>5637</v>
      </c>
      <c r="X56" s="63">
        <v>15896.34</v>
      </c>
      <c r="Y56" s="61">
        <f t="shared" si="1"/>
        <v>31792.68</v>
      </c>
    </row>
    <row r="57" spans="1:25" s="11" customFormat="1" x14ac:dyDescent="0.25">
      <c r="A57" s="46">
        <v>651</v>
      </c>
      <c r="B57" s="47">
        <v>4713</v>
      </c>
      <c r="C57" s="48">
        <v>4</v>
      </c>
      <c r="D57" s="49" t="s">
        <v>37</v>
      </c>
      <c r="E57" s="83" t="s">
        <v>67</v>
      </c>
      <c r="F57" s="49" t="s">
        <v>68</v>
      </c>
      <c r="G57" s="49" t="s">
        <v>69</v>
      </c>
      <c r="H57" s="82" t="s">
        <v>43</v>
      </c>
      <c r="I57" s="54">
        <v>3</v>
      </c>
      <c r="J57" s="54">
        <v>3</v>
      </c>
      <c r="K57" s="55" t="s">
        <v>59</v>
      </c>
      <c r="L57" s="56"/>
      <c r="M57" s="57">
        <v>1856</v>
      </c>
      <c r="N57" s="58">
        <v>1948.7999999999997</v>
      </c>
      <c r="O57" s="59">
        <v>1856</v>
      </c>
      <c r="P57" s="59">
        <f t="shared" si="13"/>
        <v>1856</v>
      </c>
      <c r="Q57" s="59">
        <v>0</v>
      </c>
      <c r="R57" s="59">
        <f t="shared" si="14"/>
        <v>1856</v>
      </c>
      <c r="S57" s="60">
        <v>1948.7999999999997</v>
      </c>
      <c r="T57" s="61">
        <f t="shared" si="0"/>
        <v>1948.7999999999997</v>
      </c>
      <c r="U57" s="62">
        <f t="shared" si="15"/>
        <v>1856</v>
      </c>
      <c r="V57" s="62">
        <v>0</v>
      </c>
      <c r="W57" s="62">
        <f t="shared" si="16"/>
        <v>1856</v>
      </c>
      <c r="X57" s="63">
        <v>1948.7999999999997</v>
      </c>
      <c r="Y57" s="61">
        <f t="shared" si="1"/>
        <v>3897.5999999999995</v>
      </c>
    </row>
    <row r="58" spans="1:25" s="11" customFormat="1" x14ac:dyDescent="0.25">
      <c r="A58" s="46">
        <v>810</v>
      </c>
      <c r="B58" s="47">
        <v>4711</v>
      </c>
      <c r="C58" s="48">
        <v>4</v>
      </c>
      <c r="D58" s="49" t="s">
        <v>71</v>
      </c>
      <c r="E58" s="83" t="s">
        <v>67</v>
      </c>
      <c r="F58" s="49" t="s">
        <v>68</v>
      </c>
      <c r="G58" s="49" t="s">
        <v>69</v>
      </c>
      <c r="H58" s="82" t="s">
        <v>43</v>
      </c>
      <c r="I58" s="54">
        <v>1</v>
      </c>
      <c r="J58" s="54">
        <v>1</v>
      </c>
      <c r="K58" s="55" t="s">
        <v>116</v>
      </c>
      <c r="L58" s="56"/>
      <c r="M58" s="57">
        <v>2879</v>
      </c>
      <c r="N58" s="58">
        <v>8472.8970000000008</v>
      </c>
      <c r="O58" s="59">
        <v>2879</v>
      </c>
      <c r="P58" s="59">
        <f t="shared" si="13"/>
        <v>2879</v>
      </c>
      <c r="Q58" s="59">
        <v>0</v>
      </c>
      <c r="R58" s="59">
        <f t="shared" si="14"/>
        <v>2879</v>
      </c>
      <c r="S58" s="60">
        <v>8118.7799999999988</v>
      </c>
      <c r="T58" s="61">
        <f t="shared" si="0"/>
        <v>8118.7799999999988</v>
      </c>
      <c r="U58" s="62">
        <f t="shared" si="15"/>
        <v>2879</v>
      </c>
      <c r="V58" s="62">
        <v>0</v>
      </c>
      <c r="W58" s="62">
        <f t="shared" si="16"/>
        <v>2879</v>
      </c>
      <c r="X58" s="63">
        <v>8118.7799999999988</v>
      </c>
      <c r="Y58" s="61">
        <f t="shared" si="1"/>
        <v>16237.559999999998</v>
      </c>
    </row>
    <row r="59" spans="1:25" s="11" customFormat="1" x14ac:dyDescent="0.25">
      <c r="A59" s="46">
        <v>810</v>
      </c>
      <c r="B59" s="47">
        <v>4731</v>
      </c>
      <c r="C59" s="48">
        <v>4</v>
      </c>
      <c r="D59" s="49" t="s">
        <v>72</v>
      </c>
      <c r="E59" s="83" t="s">
        <v>67</v>
      </c>
      <c r="F59" s="49" t="s">
        <v>68</v>
      </c>
      <c r="G59" s="49" t="s">
        <v>69</v>
      </c>
      <c r="H59" s="82" t="s">
        <v>43</v>
      </c>
      <c r="I59" s="54">
        <v>1</v>
      </c>
      <c r="J59" s="54">
        <v>1</v>
      </c>
      <c r="K59" s="55" t="s">
        <v>116</v>
      </c>
      <c r="L59" s="56"/>
      <c r="M59" s="57">
        <v>1627</v>
      </c>
      <c r="N59" s="58">
        <v>4788.2610000000004</v>
      </c>
      <c r="O59" s="59">
        <v>1627</v>
      </c>
      <c r="P59" s="59">
        <f t="shared" si="13"/>
        <v>1627</v>
      </c>
      <c r="Q59" s="59">
        <v>0</v>
      </c>
      <c r="R59" s="59">
        <f t="shared" si="14"/>
        <v>1627</v>
      </c>
      <c r="S59" s="60">
        <v>4588.1399999999994</v>
      </c>
      <c r="T59" s="61">
        <f t="shared" si="0"/>
        <v>4588.1399999999994</v>
      </c>
      <c r="U59" s="62">
        <f t="shared" si="15"/>
        <v>1627</v>
      </c>
      <c r="V59" s="62">
        <v>0</v>
      </c>
      <c r="W59" s="62">
        <f t="shared" si="16"/>
        <v>1627</v>
      </c>
      <c r="X59" s="63">
        <v>4588.1399999999994</v>
      </c>
      <c r="Y59" s="61">
        <f t="shared" si="1"/>
        <v>9176.2799999999988</v>
      </c>
    </row>
    <row r="60" spans="1:25" s="11" customFormat="1" x14ac:dyDescent="0.25">
      <c r="A60" s="46">
        <v>810</v>
      </c>
      <c r="B60" s="47">
        <v>4741</v>
      </c>
      <c r="C60" s="48">
        <v>4</v>
      </c>
      <c r="D60" s="49" t="s">
        <v>73</v>
      </c>
      <c r="E60" s="83" t="s">
        <v>67</v>
      </c>
      <c r="F60" s="49" t="s">
        <v>68</v>
      </c>
      <c r="G60" s="49" t="s">
        <v>69</v>
      </c>
      <c r="H60" s="82" t="s">
        <v>43</v>
      </c>
      <c r="I60" s="54">
        <v>1</v>
      </c>
      <c r="J60" s="54">
        <v>1</v>
      </c>
      <c r="K60" s="55" t="s">
        <v>116</v>
      </c>
      <c r="L60" s="56"/>
      <c r="M60" s="57">
        <v>3706</v>
      </c>
      <c r="N60" s="58">
        <v>10906.758</v>
      </c>
      <c r="O60" s="59">
        <v>3706</v>
      </c>
      <c r="P60" s="59">
        <f t="shared" si="13"/>
        <v>3706</v>
      </c>
      <c r="Q60" s="59">
        <v>0</v>
      </c>
      <c r="R60" s="59">
        <f t="shared" si="14"/>
        <v>3706</v>
      </c>
      <c r="S60" s="60">
        <v>10450.92</v>
      </c>
      <c r="T60" s="61">
        <f t="shared" si="0"/>
        <v>10450.92</v>
      </c>
      <c r="U60" s="62">
        <f t="shared" si="15"/>
        <v>3706</v>
      </c>
      <c r="V60" s="62">
        <v>0</v>
      </c>
      <c r="W60" s="62">
        <f t="shared" si="16"/>
        <v>3706</v>
      </c>
      <c r="X60" s="63">
        <v>10450.92</v>
      </c>
      <c r="Y60" s="61">
        <f t="shared" si="1"/>
        <v>20901.84</v>
      </c>
    </row>
    <row r="61" spans="1:25" s="26" customFormat="1" ht="30" x14ac:dyDescent="0.25">
      <c r="A61" s="65"/>
      <c r="B61" s="66"/>
      <c r="C61" s="67"/>
      <c r="D61" s="68"/>
      <c r="E61" s="69" t="s">
        <v>74</v>
      </c>
      <c r="F61" s="70" t="s">
        <v>68</v>
      </c>
      <c r="G61" s="71"/>
      <c r="H61" s="72" t="s">
        <v>43</v>
      </c>
      <c r="I61" s="73"/>
      <c r="J61" s="73"/>
      <c r="K61" s="74"/>
      <c r="L61" s="75">
        <v>31500</v>
      </c>
      <c r="M61" s="76">
        <f t="shared" ref="M61:X61" si="17">SUM(M52:M60)</f>
        <v>31500</v>
      </c>
      <c r="N61" s="77">
        <f t="shared" si="17"/>
        <v>86334.555000000008</v>
      </c>
      <c r="O61" s="76">
        <f t="shared" si="17"/>
        <v>31500</v>
      </c>
      <c r="P61" s="76">
        <f t="shared" si="17"/>
        <v>31500</v>
      </c>
      <c r="Q61" s="76">
        <f t="shared" si="17"/>
        <v>0</v>
      </c>
      <c r="R61" s="76">
        <f t="shared" si="17"/>
        <v>31500</v>
      </c>
      <c r="S61" s="77">
        <f t="shared" si="17"/>
        <v>82873.95</v>
      </c>
      <c r="T61" s="78">
        <f t="shared" si="0"/>
        <v>82873.95</v>
      </c>
      <c r="U61" s="76">
        <f t="shared" si="17"/>
        <v>31500</v>
      </c>
      <c r="V61" s="76">
        <f t="shared" si="17"/>
        <v>0</v>
      </c>
      <c r="W61" s="76">
        <f t="shared" si="17"/>
        <v>31500</v>
      </c>
      <c r="X61" s="77">
        <f t="shared" si="17"/>
        <v>82873.95</v>
      </c>
      <c r="Y61" s="78">
        <f t="shared" si="1"/>
        <v>165747.9</v>
      </c>
    </row>
    <row r="62" spans="1:25" s="11" customFormat="1" x14ac:dyDescent="0.25">
      <c r="A62" s="46">
        <v>810</v>
      </c>
      <c r="B62" s="47">
        <v>4715</v>
      </c>
      <c r="C62" s="48">
        <v>4</v>
      </c>
      <c r="D62" s="49" t="s">
        <v>75</v>
      </c>
      <c r="E62" s="83" t="s">
        <v>76</v>
      </c>
      <c r="F62" s="49" t="s">
        <v>68</v>
      </c>
      <c r="G62" s="49" t="s">
        <v>77</v>
      </c>
      <c r="H62" s="82" t="s">
        <v>43</v>
      </c>
      <c r="I62" s="54">
        <v>1</v>
      </c>
      <c r="J62" s="54">
        <v>1</v>
      </c>
      <c r="K62" s="55" t="s">
        <v>116</v>
      </c>
      <c r="L62" s="56"/>
      <c r="M62" s="57">
        <v>804</v>
      </c>
      <c r="N62" s="58">
        <v>2366.1719999999996</v>
      </c>
      <c r="O62" s="59">
        <v>804</v>
      </c>
      <c r="P62" s="59">
        <f t="shared" ref="P62:P72" si="18">M62</f>
        <v>804</v>
      </c>
      <c r="Q62" s="59">
        <v>0</v>
      </c>
      <c r="R62" s="59">
        <f t="shared" ref="R62:R72" si="19">P62+Q62</f>
        <v>804</v>
      </c>
      <c r="S62" s="60">
        <v>2267.2799999999997</v>
      </c>
      <c r="T62" s="61">
        <f t="shared" si="0"/>
        <v>2267.2799999999997</v>
      </c>
      <c r="U62" s="62">
        <f t="shared" ref="U62:U72" si="20">R62</f>
        <v>804</v>
      </c>
      <c r="V62" s="62">
        <v>0</v>
      </c>
      <c r="W62" s="62">
        <f t="shared" ref="W62:W72" si="21">R62+V62</f>
        <v>804</v>
      </c>
      <c r="X62" s="63">
        <v>2267.2799999999997</v>
      </c>
      <c r="Y62" s="61">
        <f t="shared" si="1"/>
        <v>4534.5599999999995</v>
      </c>
    </row>
    <row r="63" spans="1:25" s="26" customFormat="1" x14ac:dyDescent="0.25">
      <c r="A63" s="46">
        <v>810</v>
      </c>
      <c r="B63" s="47">
        <v>4716</v>
      </c>
      <c r="C63" s="48">
        <v>4</v>
      </c>
      <c r="D63" s="49" t="s">
        <v>78</v>
      </c>
      <c r="E63" s="83" t="s">
        <v>76</v>
      </c>
      <c r="F63" s="49" t="s">
        <v>68</v>
      </c>
      <c r="G63" s="49" t="s">
        <v>77</v>
      </c>
      <c r="H63" s="82" t="s">
        <v>43</v>
      </c>
      <c r="I63" s="54">
        <v>1</v>
      </c>
      <c r="J63" s="54">
        <v>1</v>
      </c>
      <c r="K63" s="55" t="s">
        <v>116</v>
      </c>
      <c r="L63" s="56"/>
      <c r="M63" s="57">
        <v>10243</v>
      </c>
      <c r="N63" s="58">
        <v>30145.148999999998</v>
      </c>
      <c r="O63" s="59">
        <v>10243</v>
      </c>
      <c r="P63" s="59">
        <f t="shared" si="18"/>
        <v>10243</v>
      </c>
      <c r="Q63" s="59">
        <v>0</v>
      </c>
      <c r="R63" s="59">
        <f t="shared" si="19"/>
        <v>10243</v>
      </c>
      <c r="S63" s="60">
        <v>28885.260000000002</v>
      </c>
      <c r="T63" s="61">
        <f t="shared" si="0"/>
        <v>28885.260000000002</v>
      </c>
      <c r="U63" s="62">
        <f t="shared" si="20"/>
        <v>10243</v>
      </c>
      <c r="V63" s="62">
        <v>0</v>
      </c>
      <c r="W63" s="62">
        <f t="shared" si="21"/>
        <v>10243</v>
      </c>
      <c r="X63" s="63">
        <v>28885.260000000002</v>
      </c>
      <c r="Y63" s="61">
        <f t="shared" si="1"/>
        <v>57770.520000000004</v>
      </c>
    </row>
    <row r="64" spans="1:25" s="11" customFormat="1" x14ac:dyDescent="0.25">
      <c r="A64" s="46">
        <v>810</v>
      </c>
      <c r="B64" s="47">
        <v>4717</v>
      </c>
      <c r="C64" s="48">
        <v>4</v>
      </c>
      <c r="D64" s="49" t="s">
        <v>79</v>
      </c>
      <c r="E64" s="83" t="s">
        <v>76</v>
      </c>
      <c r="F64" s="49" t="s">
        <v>68</v>
      </c>
      <c r="G64" s="49" t="s">
        <v>77</v>
      </c>
      <c r="H64" s="82" t="s">
        <v>43</v>
      </c>
      <c r="I64" s="54">
        <v>1</v>
      </c>
      <c r="J64" s="54">
        <v>1</v>
      </c>
      <c r="K64" s="55" t="s">
        <v>116</v>
      </c>
      <c r="L64" s="56"/>
      <c r="M64" s="57">
        <v>5962</v>
      </c>
      <c r="N64" s="58">
        <v>17546.165999999997</v>
      </c>
      <c r="O64" s="59">
        <v>5962</v>
      </c>
      <c r="P64" s="59">
        <f t="shared" si="18"/>
        <v>5962</v>
      </c>
      <c r="Q64" s="59">
        <v>0</v>
      </c>
      <c r="R64" s="59">
        <f t="shared" si="19"/>
        <v>5962</v>
      </c>
      <c r="S64" s="60">
        <v>16812.84</v>
      </c>
      <c r="T64" s="61">
        <f t="shared" si="0"/>
        <v>16812.84</v>
      </c>
      <c r="U64" s="62">
        <f t="shared" si="20"/>
        <v>5962</v>
      </c>
      <c r="V64" s="62">
        <v>0</v>
      </c>
      <c r="W64" s="62">
        <f t="shared" si="21"/>
        <v>5962</v>
      </c>
      <c r="X64" s="63">
        <v>16812.84</v>
      </c>
      <c r="Y64" s="61">
        <f t="shared" si="1"/>
        <v>33625.68</v>
      </c>
    </row>
    <row r="65" spans="1:25" s="11" customFormat="1" x14ac:dyDescent="0.25">
      <c r="A65" s="46">
        <v>810</v>
      </c>
      <c r="B65" s="47">
        <v>4722</v>
      </c>
      <c r="C65" s="48">
        <v>4</v>
      </c>
      <c r="D65" s="49" t="s">
        <v>80</v>
      </c>
      <c r="E65" s="83" t="s">
        <v>76</v>
      </c>
      <c r="F65" s="49" t="s">
        <v>68</v>
      </c>
      <c r="G65" s="49" t="s">
        <v>77</v>
      </c>
      <c r="H65" s="82" t="s">
        <v>43</v>
      </c>
      <c r="I65" s="54">
        <v>1</v>
      </c>
      <c r="J65" s="54">
        <v>1</v>
      </c>
      <c r="K65" s="55" t="s">
        <v>116</v>
      </c>
      <c r="L65" s="56"/>
      <c r="M65" s="57">
        <v>2341</v>
      </c>
      <c r="N65" s="58">
        <v>6889.5630000000001</v>
      </c>
      <c r="O65" s="59">
        <v>2341</v>
      </c>
      <c r="P65" s="59">
        <f t="shared" si="18"/>
        <v>2341</v>
      </c>
      <c r="Q65" s="59">
        <v>0</v>
      </c>
      <c r="R65" s="59">
        <f t="shared" si="19"/>
        <v>2341</v>
      </c>
      <c r="S65" s="60">
        <v>6601.62</v>
      </c>
      <c r="T65" s="61">
        <f>S65</f>
        <v>6601.62</v>
      </c>
      <c r="U65" s="62">
        <f t="shared" si="20"/>
        <v>2341</v>
      </c>
      <c r="V65" s="62">
        <v>0</v>
      </c>
      <c r="W65" s="62">
        <f t="shared" si="21"/>
        <v>2341</v>
      </c>
      <c r="X65" s="63">
        <v>6601.62</v>
      </c>
      <c r="Y65" s="61">
        <f t="shared" si="1"/>
        <v>13203.24</v>
      </c>
    </row>
    <row r="66" spans="1:25" s="11" customFormat="1" x14ac:dyDescent="0.25">
      <c r="A66" s="46">
        <v>810</v>
      </c>
      <c r="B66" s="47">
        <v>4732</v>
      </c>
      <c r="C66" s="48">
        <v>4</v>
      </c>
      <c r="D66" s="49" t="s">
        <v>81</v>
      </c>
      <c r="E66" s="83" t="s">
        <v>76</v>
      </c>
      <c r="F66" s="49" t="s">
        <v>68</v>
      </c>
      <c r="G66" s="49" t="s">
        <v>77</v>
      </c>
      <c r="H66" s="82" t="s">
        <v>43</v>
      </c>
      <c r="I66" s="54">
        <v>1</v>
      </c>
      <c r="J66" s="54">
        <v>1</v>
      </c>
      <c r="K66" s="55" t="s">
        <v>116</v>
      </c>
      <c r="L66" s="56"/>
      <c r="M66" s="57">
        <v>608</v>
      </c>
      <c r="N66" s="58">
        <v>1789.3440000000001</v>
      </c>
      <c r="O66" s="59">
        <v>608</v>
      </c>
      <c r="P66" s="59">
        <f t="shared" si="18"/>
        <v>608</v>
      </c>
      <c r="Q66" s="59">
        <v>0</v>
      </c>
      <c r="R66" s="59">
        <f t="shared" si="19"/>
        <v>608</v>
      </c>
      <c r="S66" s="60">
        <v>1714.56</v>
      </c>
      <c r="T66" s="61">
        <f t="shared" ref="T66:T129" si="22">S66</f>
        <v>1714.56</v>
      </c>
      <c r="U66" s="62">
        <f t="shared" si="20"/>
        <v>608</v>
      </c>
      <c r="V66" s="62">
        <v>0</v>
      </c>
      <c r="W66" s="62">
        <f t="shared" si="21"/>
        <v>608</v>
      </c>
      <c r="X66" s="63">
        <v>1714.56</v>
      </c>
      <c r="Y66" s="61">
        <f t="shared" si="1"/>
        <v>3429.12</v>
      </c>
    </row>
    <row r="67" spans="1:25" s="11" customFormat="1" x14ac:dyDescent="0.25">
      <c r="A67" s="46">
        <v>810</v>
      </c>
      <c r="B67" s="47">
        <v>4735</v>
      </c>
      <c r="C67" s="48">
        <v>4</v>
      </c>
      <c r="D67" s="49" t="s">
        <v>82</v>
      </c>
      <c r="E67" s="83" t="s">
        <v>76</v>
      </c>
      <c r="F67" s="49" t="s">
        <v>68</v>
      </c>
      <c r="G67" s="49" t="s">
        <v>77</v>
      </c>
      <c r="H67" s="82" t="s">
        <v>43</v>
      </c>
      <c r="I67" s="54">
        <v>1</v>
      </c>
      <c r="J67" s="54">
        <v>1</v>
      </c>
      <c r="K67" s="55" t="s">
        <v>116</v>
      </c>
      <c r="L67" s="56"/>
      <c r="M67" s="57">
        <v>4518</v>
      </c>
      <c r="N67" s="58">
        <v>13296.474000000002</v>
      </c>
      <c r="O67" s="59">
        <v>4518</v>
      </c>
      <c r="P67" s="59">
        <f t="shared" si="18"/>
        <v>4518</v>
      </c>
      <c r="Q67" s="59">
        <v>0</v>
      </c>
      <c r="R67" s="59">
        <f t="shared" si="19"/>
        <v>4518</v>
      </c>
      <c r="S67" s="60">
        <v>12740.76</v>
      </c>
      <c r="T67" s="61">
        <f t="shared" si="22"/>
        <v>12740.76</v>
      </c>
      <c r="U67" s="62">
        <f t="shared" si="20"/>
        <v>4518</v>
      </c>
      <c r="V67" s="62">
        <v>0</v>
      </c>
      <c r="W67" s="62">
        <f t="shared" si="21"/>
        <v>4518</v>
      </c>
      <c r="X67" s="63">
        <v>12740.76</v>
      </c>
      <c r="Y67" s="61">
        <f t="shared" si="1"/>
        <v>25481.52</v>
      </c>
    </row>
    <row r="68" spans="1:25" s="11" customFormat="1" x14ac:dyDescent="0.25">
      <c r="A68" s="46">
        <v>810</v>
      </c>
      <c r="B68" s="47">
        <v>4740</v>
      </c>
      <c r="C68" s="48">
        <v>4</v>
      </c>
      <c r="D68" s="49" t="s">
        <v>83</v>
      </c>
      <c r="E68" s="83" t="s">
        <v>76</v>
      </c>
      <c r="F68" s="49" t="s">
        <v>68</v>
      </c>
      <c r="G68" s="49" t="s">
        <v>77</v>
      </c>
      <c r="H68" s="82" t="s">
        <v>43</v>
      </c>
      <c r="I68" s="54">
        <v>1</v>
      </c>
      <c r="J68" s="54">
        <v>1</v>
      </c>
      <c r="K68" s="55" t="s">
        <v>116</v>
      </c>
      <c r="L68" s="56"/>
      <c r="M68" s="57">
        <v>5082</v>
      </c>
      <c r="N68" s="58">
        <v>14956.326000000001</v>
      </c>
      <c r="O68" s="59">
        <v>5082</v>
      </c>
      <c r="P68" s="59">
        <f t="shared" si="18"/>
        <v>5082</v>
      </c>
      <c r="Q68" s="59">
        <v>0</v>
      </c>
      <c r="R68" s="59">
        <f t="shared" si="19"/>
        <v>5082</v>
      </c>
      <c r="S68" s="60">
        <v>14331.24</v>
      </c>
      <c r="T68" s="61">
        <f t="shared" si="22"/>
        <v>14331.24</v>
      </c>
      <c r="U68" s="62">
        <f t="shared" si="20"/>
        <v>5082</v>
      </c>
      <c r="V68" s="62">
        <v>0</v>
      </c>
      <c r="W68" s="62">
        <f t="shared" si="21"/>
        <v>5082</v>
      </c>
      <c r="X68" s="63">
        <v>14331.24</v>
      </c>
      <c r="Y68" s="61">
        <f t="shared" si="1"/>
        <v>28662.48</v>
      </c>
    </row>
    <row r="69" spans="1:25" s="11" customFormat="1" x14ac:dyDescent="0.25">
      <c r="A69" s="46">
        <v>810</v>
      </c>
      <c r="B69" s="47">
        <v>4741</v>
      </c>
      <c r="C69" s="48">
        <v>4</v>
      </c>
      <c r="D69" s="49" t="s">
        <v>73</v>
      </c>
      <c r="E69" s="83" t="s">
        <v>76</v>
      </c>
      <c r="F69" s="49" t="s">
        <v>68</v>
      </c>
      <c r="G69" s="49" t="s">
        <v>77</v>
      </c>
      <c r="H69" s="82" t="s">
        <v>43</v>
      </c>
      <c r="I69" s="54">
        <v>1</v>
      </c>
      <c r="J69" s="54">
        <v>1</v>
      </c>
      <c r="K69" s="55" t="s">
        <v>116</v>
      </c>
      <c r="L69" s="56"/>
      <c r="M69" s="57">
        <v>17940</v>
      </c>
      <c r="N69" s="58">
        <v>52797.42</v>
      </c>
      <c r="O69" s="59">
        <v>17940</v>
      </c>
      <c r="P69" s="59">
        <f t="shared" si="18"/>
        <v>17940</v>
      </c>
      <c r="Q69" s="59">
        <v>0</v>
      </c>
      <c r="R69" s="59">
        <f t="shared" si="19"/>
        <v>17940</v>
      </c>
      <c r="S69" s="60">
        <v>50590.799999999996</v>
      </c>
      <c r="T69" s="61">
        <f t="shared" si="22"/>
        <v>50590.799999999996</v>
      </c>
      <c r="U69" s="62">
        <f t="shared" si="20"/>
        <v>17940</v>
      </c>
      <c r="V69" s="62">
        <v>0</v>
      </c>
      <c r="W69" s="62">
        <f t="shared" si="21"/>
        <v>17940</v>
      </c>
      <c r="X69" s="63">
        <v>50590.799999999996</v>
      </c>
      <c r="Y69" s="61">
        <f t="shared" si="1"/>
        <v>101181.59999999999</v>
      </c>
    </row>
    <row r="70" spans="1:25" s="11" customFormat="1" x14ac:dyDescent="0.25">
      <c r="A70" s="46">
        <v>810</v>
      </c>
      <c r="B70" s="47">
        <v>4742</v>
      </c>
      <c r="C70" s="48">
        <v>4</v>
      </c>
      <c r="D70" s="49" t="s">
        <v>84</v>
      </c>
      <c r="E70" s="83" t="s">
        <v>76</v>
      </c>
      <c r="F70" s="49" t="s">
        <v>68</v>
      </c>
      <c r="G70" s="49" t="s">
        <v>77</v>
      </c>
      <c r="H70" s="82" t="s">
        <v>43</v>
      </c>
      <c r="I70" s="54">
        <v>1</v>
      </c>
      <c r="J70" s="54">
        <v>1</v>
      </c>
      <c r="K70" s="55" t="s">
        <v>116</v>
      </c>
      <c r="L70" s="56"/>
      <c r="M70" s="57">
        <v>2399</v>
      </c>
      <c r="N70" s="58">
        <v>7060.2569999999996</v>
      </c>
      <c r="O70" s="59">
        <v>2399</v>
      </c>
      <c r="P70" s="59">
        <f t="shared" si="18"/>
        <v>2399</v>
      </c>
      <c r="Q70" s="59">
        <v>0</v>
      </c>
      <c r="R70" s="59">
        <f t="shared" si="19"/>
        <v>2399</v>
      </c>
      <c r="S70" s="60">
        <v>6765.18</v>
      </c>
      <c r="T70" s="61">
        <f t="shared" si="22"/>
        <v>6765.18</v>
      </c>
      <c r="U70" s="62">
        <f t="shared" si="20"/>
        <v>2399</v>
      </c>
      <c r="V70" s="62">
        <v>0</v>
      </c>
      <c r="W70" s="62">
        <f t="shared" si="21"/>
        <v>2399</v>
      </c>
      <c r="X70" s="63">
        <v>6765.18</v>
      </c>
      <c r="Y70" s="61">
        <f t="shared" si="1"/>
        <v>13530.36</v>
      </c>
    </row>
    <row r="71" spans="1:25" s="11" customFormat="1" x14ac:dyDescent="0.25">
      <c r="A71" s="46">
        <v>810</v>
      </c>
      <c r="B71" s="47">
        <v>4744</v>
      </c>
      <c r="C71" s="48">
        <v>4</v>
      </c>
      <c r="D71" s="49" t="s">
        <v>85</v>
      </c>
      <c r="E71" s="83" t="s">
        <v>76</v>
      </c>
      <c r="F71" s="49" t="s">
        <v>68</v>
      </c>
      <c r="G71" s="49" t="s">
        <v>77</v>
      </c>
      <c r="H71" s="82" t="s">
        <v>43</v>
      </c>
      <c r="I71" s="54">
        <v>1</v>
      </c>
      <c r="J71" s="54">
        <v>1</v>
      </c>
      <c r="K71" s="55" t="s">
        <v>116</v>
      </c>
      <c r="L71" s="56"/>
      <c r="M71" s="57">
        <v>6035</v>
      </c>
      <c r="N71" s="58">
        <v>17761.005000000001</v>
      </c>
      <c r="O71" s="59">
        <v>6035</v>
      </c>
      <c r="P71" s="59">
        <f t="shared" si="18"/>
        <v>6035</v>
      </c>
      <c r="Q71" s="59">
        <v>0</v>
      </c>
      <c r="R71" s="59">
        <f t="shared" si="19"/>
        <v>6035</v>
      </c>
      <c r="S71" s="60">
        <v>17018.699999999997</v>
      </c>
      <c r="T71" s="61">
        <f t="shared" si="22"/>
        <v>17018.699999999997</v>
      </c>
      <c r="U71" s="62">
        <f t="shared" si="20"/>
        <v>6035</v>
      </c>
      <c r="V71" s="62">
        <v>0</v>
      </c>
      <c r="W71" s="62">
        <f t="shared" si="21"/>
        <v>6035</v>
      </c>
      <c r="X71" s="63">
        <v>17018.699999999997</v>
      </c>
      <c r="Y71" s="61">
        <f t="shared" si="1"/>
        <v>34037.399999999994</v>
      </c>
    </row>
    <row r="72" spans="1:25" s="11" customFormat="1" x14ac:dyDescent="0.25">
      <c r="A72" s="46">
        <v>810</v>
      </c>
      <c r="B72" s="47">
        <v>4745</v>
      </c>
      <c r="C72" s="48">
        <v>4</v>
      </c>
      <c r="D72" s="49" t="s">
        <v>86</v>
      </c>
      <c r="E72" s="83" t="s">
        <v>76</v>
      </c>
      <c r="F72" s="49" t="s">
        <v>68</v>
      </c>
      <c r="G72" s="49" t="s">
        <v>77</v>
      </c>
      <c r="H72" s="82" t="s">
        <v>43</v>
      </c>
      <c r="I72" s="54">
        <v>1</v>
      </c>
      <c r="J72" s="54">
        <v>1</v>
      </c>
      <c r="K72" s="55" t="s">
        <v>116</v>
      </c>
      <c r="L72" s="56"/>
      <c r="M72" s="57">
        <v>756</v>
      </c>
      <c r="N72" s="58">
        <v>2224.9079999999999</v>
      </c>
      <c r="O72" s="59">
        <v>756</v>
      </c>
      <c r="P72" s="59">
        <f t="shared" si="18"/>
        <v>756</v>
      </c>
      <c r="Q72" s="59">
        <v>0</v>
      </c>
      <c r="R72" s="59">
        <f t="shared" si="19"/>
        <v>756</v>
      </c>
      <c r="S72" s="60">
        <v>2131.92</v>
      </c>
      <c r="T72" s="61">
        <f t="shared" si="22"/>
        <v>2131.92</v>
      </c>
      <c r="U72" s="62">
        <f t="shared" si="20"/>
        <v>756</v>
      </c>
      <c r="V72" s="62">
        <v>0</v>
      </c>
      <c r="W72" s="62">
        <f t="shared" si="21"/>
        <v>756</v>
      </c>
      <c r="X72" s="63">
        <v>2131.92</v>
      </c>
      <c r="Y72" s="61">
        <f t="shared" si="1"/>
        <v>4263.84</v>
      </c>
    </row>
    <row r="73" spans="1:25" s="26" customFormat="1" ht="30" x14ac:dyDescent="0.25">
      <c r="A73" s="65"/>
      <c r="B73" s="66"/>
      <c r="C73" s="67"/>
      <c r="D73" s="68"/>
      <c r="E73" s="69" t="s">
        <v>87</v>
      </c>
      <c r="F73" s="70" t="s">
        <v>68</v>
      </c>
      <c r="G73" s="71"/>
      <c r="H73" s="72" t="s">
        <v>43</v>
      </c>
      <c r="I73" s="73"/>
      <c r="J73" s="73"/>
      <c r="K73" s="74"/>
      <c r="L73" s="75">
        <v>56688</v>
      </c>
      <c r="M73" s="76">
        <f t="shared" ref="M73:X73" si="23">SUM(M62:M72)</f>
        <v>56688</v>
      </c>
      <c r="N73" s="77">
        <f t="shared" si="23"/>
        <v>166832.78400000001</v>
      </c>
      <c r="O73" s="76">
        <f t="shared" si="23"/>
        <v>56688</v>
      </c>
      <c r="P73" s="76">
        <f t="shared" si="23"/>
        <v>56688</v>
      </c>
      <c r="Q73" s="76">
        <f t="shared" si="23"/>
        <v>0</v>
      </c>
      <c r="R73" s="76">
        <f t="shared" si="23"/>
        <v>56688</v>
      </c>
      <c r="S73" s="77">
        <f t="shared" si="23"/>
        <v>159860.16</v>
      </c>
      <c r="T73" s="78">
        <f t="shared" si="22"/>
        <v>159860.16</v>
      </c>
      <c r="U73" s="76">
        <f t="shared" si="23"/>
        <v>56688</v>
      </c>
      <c r="V73" s="76">
        <f t="shared" si="23"/>
        <v>0</v>
      </c>
      <c r="W73" s="76">
        <f t="shared" si="23"/>
        <v>56688</v>
      </c>
      <c r="X73" s="77">
        <f t="shared" si="23"/>
        <v>159860.16</v>
      </c>
      <c r="Y73" s="78">
        <f t="shared" ref="Y73:Y136" si="24">SUM(T73,X73)</f>
        <v>319720.32000000001</v>
      </c>
    </row>
    <row r="74" spans="1:25" s="11" customFormat="1" x14ac:dyDescent="0.25">
      <c r="A74" s="46">
        <v>10</v>
      </c>
      <c r="B74" s="47">
        <v>1000</v>
      </c>
      <c r="C74" s="48">
        <v>4</v>
      </c>
      <c r="D74" s="49" t="s">
        <v>61</v>
      </c>
      <c r="E74" s="83" t="s">
        <v>88</v>
      </c>
      <c r="F74" s="49" t="s">
        <v>89</v>
      </c>
      <c r="G74" s="49" t="s">
        <v>64</v>
      </c>
      <c r="H74" s="82" t="s">
        <v>43</v>
      </c>
      <c r="I74" s="54">
        <v>3</v>
      </c>
      <c r="J74" s="54">
        <v>3</v>
      </c>
      <c r="K74" s="55" t="s">
        <v>59</v>
      </c>
      <c r="L74" s="56"/>
      <c r="M74" s="57">
        <v>582</v>
      </c>
      <c r="N74" s="58">
        <v>611.09999999999991</v>
      </c>
      <c r="O74" s="59">
        <v>582</v>
      </c>
      <c r="P74" s="59">
        <f t="shared" ref="P74:P81" si="25">M74</f>
        <v>582</v>
      </c>
      <c r="Q74" s="59">
        <v>0</v>
      </c>
      <c r="R74" s="59">
        <f t="shared" ref="R74:R81" si="26">P74+Q74</f>
        <v>582</v>
      </c>
      <c r="S74" s="60">
        <v>611.09999999999991</v>
      </c>
      <c r="T74" s="61">
        <f t="shared" si="22"/>
        <v>611.09999999999991</v>
      </c>
      <c r="U74" s="62">
        <f t="shared" ref="U74:U81" si="27">R74</f>
        <v>582</v>
      </c>
      <c r="V74" s="62">
        <v>0</v>
      </c>
      <c r="W74" s="62">
        <f t="shared" ref="W74:W81" si="28">R74+V74</f>
        <v>582</v>
      </c>
      <c r="X74" s="63">
        <v>611.09999999999991</v>
      </c>
      <c r="Y74" s="61">
        <f t="shared" si="24"/>
        <v>1222.1999999999998</v>
      </c>
    </row>
    <row r="75" spans="1:25" s="26" customFormat="1" x14ac:dyDescent="0.25">
      <c r="A75" s="46">
        <v>10</v>
      </c>
      <c r="B75" s="47">
        <v>1000</v>
      </c>
      <c r="C75" s="48">
        <v>4</v>
      </c>
      <c r="D75" s="49" t="s">
        <v>61</v>
      </c>
      <c r="E75" s="83" t="s">
        <v>88</v>
      </c>
      <c r="F75" s="49" t="s">
        <v>89</v>
      </c>
      <c r="G75" s="49" t="s">
        <v>64</v>
      </c>
      <c r="H75" s="82" t="s">
        <v>43</v>
      </c>
      <c r="I75" s="54">
        <v>1</v>
      </c>
      <c r="J75" s="54">
        <v>1</v>
      </c>
      <c r="K75" s="55" t="s">
        <v>116</v>
      </c>
      <c r="L75" s="56"/>
      <c r="M75" s="57">
        <v>8275</v>
      </c>
      <c r="N75" s="58">
        <v>24353.324999999997</v>
      </c>
      <c r="O75" s="59">
        <v>8275</v>
      </c>
      <c r="P75" s="59">
        <f t="shared" si="25"/>
        <v>8275</v>
      </c>
      <c r="Q75" s="59">
        <v>0</v>
      </c>
      <c r="R75" s="59">
        <f t="shared" si="26"/>
        <v>8275</v>
      </c>
      <c r="S75" s="60">
        <v>23335.5</v>
      </c>
      <c r="T75" s="61">
        <f t="shared" si="22"/>
        <v>23335.5</v>
      </c>
      <c r="U75" s="62">
        <f t="shared" si="27"/>
        <v>8275</v>
      </c>
      <c r="V75" s="62">
        <v>0</v>
      </c>
      <c r="W75" s="62">
        <f t="shared" si="28"/>
        <v>8275</v>
      </c>
      <c r="X75" s="63">
        <v>23335.5</v>
      </c>
      <c r="Y75" s="61">
        <f t="shared" si="24"/>
        <v>46671</v>
      </c>
    </row>
    <row r="76" spans="1:25" s="11" customFormat="1" x14ac:dyDescent="0.25">
      <c r="A76" s="46">
        <v>20</v>
      </c>
      <c r="B76" s="47">
        <v>1020</v>
      </c>
      <c r="C76" s="48">
        <v>4</v>
      </c>
      <c r="D76" s="49" t="s">
        <v>90</v>
      </c>
      <c r="E76" s="83" t="s">
        <v>88</v>
      </c>
      <c r="F76" s="49" t="s">
        <v>89</v>
      </c>
      <c r="G76" s="49" t="s">
        <v>64</v>
      </c>
      <c r="H76" s="82" t="s">
        <v>43</v>
      </c>
      <c r="I76" s="54">
        <v>1</v>
      </c>
      <c r="J76" s="54">
        <v>1</v>
      </c>
      <c r="K76" s="55" t="s">
        <v>116</v>
      </c>
      <c r="L76" s="56"/>
      <c r="M76" s="57">
        <v>2206</v>
      </c>
      <c r="N76" s="58">
        <v>6492.2579999999998</v>
      </c>
      <c r="O76" s="59">
        <v>2206</v>
      </c>
      <c r="P76" s="59">
        <f t="shared" si="25"/>
        <v>2206</v>
      </c>
      <c r="Q76" s="59">
        <v>0</v>
      </c>
      <c r="R76" s="59">
        <f t="shared" si="26"/>
        <v>2206</v>
      </c>
      <c r="S76" s="60">
        <v>6220.92</v>
      </c>
      <c r="T76" s="61">
        <f t="shared" si="22"/>
        <v>6220.92</v>
      </c>
      <c r="U76" s="62">
        <f t="shared" si="27"/>
        <v>2206</v>
      </c>
      <c r="V76" s="62">
        <v>0</v>
      </c>
      <c r="W76" s="62">
        <f t="shared" si="28"/>
        <v>2206</v>
      </c>
      <c r="X76" s="63">
        <v>6220.92</v>
      </c>
      <c r="Y76" s="61">
        <f t="shared" si="24"/>
        <v>12441.84</v>
      </c>
    </row>
    <row r="77" spans="1:25" s="11" customFormat="1" x14ac:dyDescent="0.25">
      <c r="A77" s="46">
        <v>40</v>
      </c>
      <c r="B77" s="47">
        <v>1050</v>
      </c>
      <c r="C77" s="48">
        <v>4</v>
      </c>
      <c r="D77" s="49" t="s">
        <v>45</v>
      </c>
      <c r="E77" s="83" t="s">
        <v>88</v>
      </c>
      <c r="F77" s="49" t="s">
        <v>89</v>
      </c>
      <c r="G77" s="49" t="s">
        <v>64</v>
      </c>
      <c r="H77" s="82" t="s">
        <v>43</v>
      </c>
      <c r="I77" s="54">
        <v>1</v>
      </c>
      <c r="J77" s="54">
        <v>1</v>
      </c>
      <c r="K77" s="55" t="s">
        <v>116</v>
      </c>
      <c r="L77" s="56"/>
      <c r="M77" s="57">
        <v>11700</v>
      </c>
      <c r="N77" s="58">
        <v>34433.1</v>
      </c>
      <c r="O77" s="59">
        <v>11700</v>
      </c>
      <c r="P77" s="59">
        <f t="shared" si="25"/>
        <v>11700</v>
      </c>
      <c r="Q77" s="59">
        <v>0</v>
      </c>
      <c r="R77" s="59">
        <f t="shared" si="26"/>
        <v>11700</v>
      </c>
      <c r="S77" s="60">
        <v>32994</v>
      </c>
      <c r="T77" s="61">
        <f t="shared" si="22"/>
        <v>32994</v>
      </c>
      <c r="U77" s="62">
        <f t="shared" si="27"/>
        <v>11700</v>
      </c>
      <c r="V77" s="62">
        <v>0</v>
      </c>
      <c r="W77" s="62">
        <f t="shared" si="28"/>
        <v>11700</v>
      </c>
      <c r="X77" s="63">
        <v>32994</v>
      </c>
      <c r="Y77" s="61">
        <f t="shared" si="24"/>
        <v>65988</v>
      </c>
    </row>
    <row r="78" spans="1:25" s="11" customFormat="1" x14ac:dyDescent="0.25">
      <c r="A78" s="46">
        <v>50</v>
      </c>
      <c r="B78" s="47">
        <v>1080</v>
      </c>
      <c r="C78" s="48">
        <v>4</v>
      </c>
      <c r="D78" s="49" t="s">
        <v>46</v>
      </c>
      <c r="E78" s="83" t="s">
        <v>88</v>
      </c>
      <c r="F78" s="49" t="s">
        <v>89</v>
      </c>
      <c r="G78" s="49" t="s">
        <v>64</v>
      </c>
      <c r="H78" s="82" t="s">
        <v>43</v>
      </c>
      <c r="I78" s="54">
        <v>1</v>
      </c>
      <c r="J78" s="54">
        <v>1</v>
      </c>
      <c r="K78" s="55" t="s">
        <v>116</v>
      </c>
      <c r="L78" s="56"/>
      <c r="M78" s="57">
        <v>7359</v>
      </c>
      <c r="N78" s="58">
        <v>21657.537</v>
      </c>
      <c r="O78" s="59">
        <v>7359</v>
      </c>
      <c r="P78" s="59">
        <f t="shared" si="25"/>
        <v>7359</v>
      </c>
      <c r="Q78" s="59">
        <v>0</v>
      </c>
      <c r="R78" s="59">
        <f t="shared" si="26"/>
        <v>7359</v>
      </c>
      <c r="S78" s="60">
        <v>20752.38</v>
      </c>
      <c r="T78" s="61">
        <f t="shared" si="22"/>
        <v>20752.38</v>
      </c>
      <c r="U78" s="62">
        <f t="shared" si="27"/>
        <v>7359</v>
      </c>
      <c r="V78" s="62">
        <v>0</v>
      </c>
      <c r="W78" s="62">
        <f t="shared" si="28"/>
        <v>7359</v>
      </c>
      <c r="X78" s="63">
        <v>20752.38</v>
      </c>
      <c r="Y78" s="61">
        <f t="shared" si="24"/>
        <v>41504.76</v>
      </c>
    </row>
    <row r="79" spans="1:25" s="11" customFormat="1" x14ac:dyDescent="0.25">
      <c r="A79" s="46">
        <v>60</v>
      </c>
      <c r="B79" s="47">
        <v>1130</v>
      </c>
      <c r="C79" s="48">
        <v>4</v>
      </c>
      <c r="D79" s="49" t="s">
        <v>91</v>
      </c>
      <c r="E79" s="83" t="s">
        <v>88</v>
      </c>
      <c r="F79" s="49" t="s">
        <v>89</v>
      </c>
      <c r="G79" s="49" t="s">
        <v>64</v>
      </c>
      <c r="H79" s="82" t="s">
        <v>43</v>
      </c>
      <c r="I79" s="54">
        <v>1</v>
      </c>
      <c r="J79" s="54">
        <v>1</v>
      </c>
      <c r="K79" s="55" t="s">
        <v>116</v>
      </c>
      <c r="L79" s="56"/>
      <c r="M79" s="57">
        <v>3759</v>
      </c>
      <c r="N79" s="58">
        <v>11062.736999999999</v>
      </c>
      <c r="O79" s="59">
        <v>3759</v>
      </c>
      <c r="P79" s="59">
        <f t="shared" si="25"/>
        <v>3759</v>
      </c>
      <c r="Q79" s="59">
        <v>0</v>
      </c>
      <c r="R79" s="59">
        <f t="shared" si="26"/>
        <v>3759</v>
      </c>
      <c r="S79" s="60">
        <v>10600.38</v>
      </c>
      <c r="T79" s="61">
        <f t="shared" si="22"/>
        <v>10600.38</v>
      </c>
      <c r="U79" s="62">
        <f t="shared" si="27"/>
        <v>3759</v>
      </c>
      <c r="V79" s="62">
        <v>0</v>
      </c>
      <c r="W79" s="62">
        <f t="shared" si="28"/>
        <v>3759</v>
      </c>
      <c r="X79" s="63">
        <v>10600.38</v>
      </c>
      <c r="Y79" s="61">
        <f t="shared" si="24"/>
        <v>21200.76</v>
      </c>
    </row>
    <row r="80" spans="1:25" s="11" customFormat="1" x14ac:dyDescent="0.25">
      <c r="A80" s="46">
        <v>82</v>
      </c>
      <c r="B80" s="47">
        <v>1349</v>
      </c>
      <c r="C80" s="48">
        <v>4</v>
      </c>
      <c r="D80" s="49" t="s">
        <v>48</v>
      </c>
      <c r="E80" s="83" t="s">
        <v>88</v>
      </c>
      <c r="F80" s="49" t="s">
        <v>89</v>
      </c>
      <c r="G80" s="49" t="s">
        <v>64</v>
      </c>
      <c r="H80" s="82" t="s">
        <v>43</v>
      </c>
      <c r="I80" s="54">
        <v>11</v>
      </c>
      <c r="J80" s="54">
        <v>8</v>
      </c>
      <c r="K80" s="55" t="s">
        <v>96</v>
      </c>
      <c r="L80" s="56"/>
      <c r="M80" s="57">
        <v>1173</v>
      </c>
      <c r="N80" s="58">
        <v>0</v>
      </c>
      <c r="O80" s="59">
        <v>1173</v>
      </c>
      <c r="P80" s="59">
        <f t="shared" si="25"/>
        <v>1173</v>
      </c>
      <c r="Q80" s="59">
        <v>0</v>
      </c>
      <c r="R80" s="59">
        <f t="shared" si="26"/>
        <v>1173</v>
      </c>
      <c r="S80" s="60">
        <v>0</v>
      </c>
      <c r="T80" s="61">
        <f t="shared" si="22"/>
        <v>0</v>
      </c>
      <c r="U80" s="62">
        <f t="shared" si="27"/>
        <v>1173</v>
      </c>
      <c r="V80" s="62">
        <v>0</v>
      </c>
      <c r="W80" s="62">
        <f t="shared" si="28"/>
        <v>1173</v>
      </c>
      <c r="X80" s="63">
        <v>0</v>
      </c>
      <c r="Y80" s="61">
        <f t="shared" si="24"/>
        <v>0</v>
      </c>
    </row>
    <row r="81" spans="1:25" s="11" customFormat="1" x14ac:dyDescent="0.25">
      <c r="A81" s="46">
        <v>82</v>
      </c>
      <c r="B81" s="47">
        <v>1349</v>
      </c>
      <c r="C81" s="48">
        <v>12</v>
      </c>
      <c r="D81" s="49" t="s">
        <v>48</v>
      </c>
      <c r="E81" s="83" t="s">
        <v>88</v>
      </c>
      <c r="F81" s="49" t="s">
        <v>89</v>
      </c>
      <c r="G81" s="49" t="s">
        <v>64</v>
      </c>
      <c r="H81" s="82" t="s">
        <v>43</v>
      </c>
      <c r="I81" s="54">
        <v>11</v>
      </c>
      <c r="J81" s="54">
        <v>8</v>
      </c>
      <c r="K81" s="55" t="s">
        <v>96</v>
      </c>
      <c r="L81" s="56"/>
      <c r="M81" s="57">
        <v>19724</v>
      </c>
      <c r="N81" s="58">
        <v>0</v>
      </c>
      <c r="O81" s="59">
        <v>19724</v>
      </c>
      <c r="P81" s="59">
        <f t="shared" si="25"/>
        <v>19724</v>
      </c>
      <c r="Q81" s="59">
        <v>0</v>
      </c>
      <c r="R81" s="59">
        <f t="shared" si="26"/>
        <v>19724</v>
      </c>
      <c r="S81" s="60">
        <v>0</v>
      </c>
      <c r="T81" s="61">
        <f t="shared" si="22"/>
        <v>0</v>
      </c>
      <c r="U81" s="62">
        <f t="shared" si="27"/>
        <v>19724</v>
      </c>
      <c r="V81" s="62">
        <v>0</v>
      </c>
      <c r="W81" s="62">
        <f t="shared" si="28"/>
        <v>19724</v>
      </c>
      <c r="X81" s="63">
        <v>0</v>
      </c>
      <c r="Y81" s="61">
        <f t="shared" si="24"/>
        <v>0</v>
      </c>
    </row>
    <row r="82" spans="1:25" s="26" customFormat="1" ht="30" x14ac:dyDescent="0.25">
      <c r="A82" s="65"/>
      <c r="B82" s="66"/>
      <c r="C82" s="67"/>
      <c r="D82" s="68"/>
      <c r="E82" s="69" t="s">
        <v>92</v>
      </c>
      <c r="F82" s="70" t="s">
        <v>89</v>
      </c>
      <c r="G82" s="71"/>
      <c r="H82" s="72" t="s">
        <v>43</v>
      </c>
      <c r="I82" s="73"/>
      <c r="J82" s="73"/>
      <c r="K82" s="74"/>
      <c r="L82" s="75">
        <v>54788</v>
      </c>
      <c r="M82" s="76">
        <f t="shared" ref="M82:X82" si="29">SUM(M74:M81)</f>
        <v>54778</v>
      </c>
      <c r="N82" s="77">
        <f t="shared" si="29"/>
        <v>98610.056999999986</v>
      </c>
      <c r="O82" s="76">
        <f t="shared" si="29"/>
        <v>54778</v>
      </c>
      <c r="P82" s="76">
        <f t="shared" si="29"/>
        <v>54778</v>
      </c>
      <c r="Q82" s="76">
        <f t="shared" si="29"/>
        <v>0</v>
      </c>
      <c r="R82" s="76">
        <f t="shared" si="29"/>
        <v>54778</v>
      </c>
      <c r="S82" s="77">
        <f t="shared" si="29"/>
        <v>94514.28</v>
      </c>
      <c r="T82" s="78">
        <f t="shared" si="22"/>
        <v>94514.28</v>
      </c>
      <c r="U82" s="76">
        <f t="shared" si="29"/>
        <v>54778</v>
      </c>
      <c r="V82" s="76">
        <f t="shared" si="29"/>
        <v>0</v>
      </c>
      <c r="W82" s="76">
        <f t="shared" si="29"/>
        <v>54778</v>
      </c>
      <c r="X82" s="77">
        <f t="shared" si="29"/>
        <v>94514.28</v>
      </c>
      <c r="Y82" s="78">
        <f t="shared" si="24"/>
        <v>189028.56</v>
      </c>
    </row>
    <row r="83" spans="1:25" s="11" customFormat="1" x14ac:dyDescent="0.25">
      <c r="A83" s="46">
        <v>82</v>
      </c>
      <c r="B83" s="47">
        <v>1349</v>
      </c>
      <c r="C83" s="48">
        <v>12</v>
      </c>
      <c r="D83" s="49" t="s">
        <v>48</v>
      </c>
      <c r="E83" s="83" t="s">
        <v>93</v>
      </c>
      <c r="F83" s="49" t="s">
        <v>94</v>
      </c>
      <c r="G83" s="49" t="s">
        <v>95</v>
      </c>
      <c r="H83" s="82" t="s">
        <v>43</v>
      </c>
      <c r="I83" s="54">
        <v>11</v>
      </c>
      <c r="J83" s="54">
        <v>8</v>
      </c>
      <c r="K83" s="55" t="s">
        <v>96</v>
      </c>
      <c r="L83" s="56"/>
      <c r="M83" s="57">
        <v>11448</v>
      </c>
      <c r="N83" s="58">
        <v>0</v>
      </c>
      <c r="O83" s="59">
        <v>0</v>
      </c>
      <c r="P83" s="59">
        <f>M83</f>
        <v>11448</v>
      </c>
      <c r="Q83" s="59">
        <v>0</v>
      </c>
      <c r="R83" s="59">
        <f>P83+Q83</f>
        <v>11448</v>
      </c>
      <c r="S83" s="60">
        <v>0</v>
      </c>
      <c r="T83" s="61">
        <f t="shared" si="22"/>
        <v>0</v>
      </c>
      <c r="U83" s="62">
        <f>R83</f>
        <v>11448</v>
      </c>
      <c r="V83" s="62">
        <v>0</v>
      </c>
      <c r="W83" s="62">
        <f>R83+V83</f>
        <v>11448</v>
      </c>
      <c r="X83" s="63">
        <v>0</v>
      </c>
      <c r="Y83" s="61">
        <f t="shared" si="24"/>
        <v>0</v>
      </c>
    </row>
    <row r="84" spans="1:25" s="11" customFormat="1" x14ac:dyDescent="0.25">
      <c r="A84" s="46">
        <v>30</v>
      </c>
      <c r="B84" s="47">
        <v>1030</v>
      </c>
      <c r="C84" s="48">
        <v>4</v>
      </c>
      <c r="D84" s="49" t="s">
        <v>97</v>
      </c>
      <c r="E84" s="83" t="s">
        <v>93</v>
      </c>
      <c r="F84" s="49" t="s">
        <v>94</v>
      </c>
      <c r="G84" s="49" t="s">
        <v>95</v>
      </c>
      <c r="H84" s="82" t="s">
        <v>43</v>
      </c>
      <c r="I84" s="54">
        <v>3</v>
      </c>
      <c r="J84" s="54">
        <v>3</v>
      </c>
      <c r="K84" s="55" t="s">
        <v>59</v>
      </c>
      <c r="L84" s="56"/>
      <c r="M84" s="57">
        <v>2544</v>
      </c>
      <c r="N84" s="58">
        <v>2671.2</v>
      </c>
      <c r="O84" s="59">
        <v>2544</v>
      </c>
      <c r="P84" s="59">
        <f>M84</f>
        <v>2544</v>
      </c>
      <c r="Q84" s="59">
        <v>0</v>
      </c>
      <c r="R84" s="59">
        <f>P84+Q84</f>
        <v>2544</v>
      </c>
      <c r="S84" s="60">
        <v>2671.2</v>
      </c>
      <c r="T84" s="61">
        <f t="shared" si="22"/>
        <v>2671.2</v>
      </c>
      <c r="U84" s="62">
        <f>R84</f>
        <v>2544</v>
      </c>
      <c r="V84" s="62">
        <v>0</v>
      </c>
      <c r="W84" s="62">
        <f>R84+V84</f>
        <v>2544</v>
      </c>
      <c r="X84" s="63">
        <v>2671.2</v>
      </c>
      <c r="Y84" s="61">
        <f t="shared" si="24"/>
        <v>5342.4</v>
      </c>
    </row>
    <row r="85" spans="1:25" s="26" customFormat="1" ht="30" x14ac:dyDescent="0.25">
      <c r="A85" s="65"/>
      <c r="B85" s="66"/>
      <c r="C85" s="67"/>
      <c r="D85" s="68"/>
      <c r="E85" s="69" t="s">
        <v>98</v>
      </c>
      <c r="F85" s="70" t="s">
        <v>94</v>
      </c>
      <c r="G85" s="71"/>
      <c r="H85" s="72" t="s">
        <v>43</v>
      </c>
      <c r="I85" s="73"/>
      <c r="J85" s="73"/>
      <c r="K85" s="74"/>
      <c r="L85" s="75">
        <v>13992</v>
      </c>
      <c r="M85" s="76">
        <f t="shared" ref="M85:X85" si="30">SUM(M83:M84)</f>
        <v>13992</v>
      </c>
      <c r="N85" s="77">
        <f t="shared" si="30"/>
        <v>2671.2</v>
      </c>
      <c r="O85" s="76">
        <f t="shared" si="30"/>
        <v>2544</v>
      </c>
      <c r="P85" s="76">
        <f t="shared" si="30"/>
        <v>13992</v>
      </c>
      <c r="Q85" s="76">
        <f t="shared" si="30"/>
        <v>0</v>
      </c>
      <c r="R85" s="76">
        <f t="shared" si="30"/>
        <v>13992</v>
      </c>
      <c r="S85" s="77">
        <f t="shared" si="30"/>
        <v>2671.2</v>
      </c>
      <c r="T85" s="78">
        <f t="shared" si="22"/>
        <v>2671.2</v>
      </c>
      <c r="U85" s="76">
        <f t="shared" si="30"/>
        <v>13992</v>
      </c>
      <c r="V85" s="76">
        <f t="shared" si="30"/>
        <v>0</v>
      </c>
      <c r="W85" s="76">
        <f t="shared" si="30"/>
        <v>13992</v>
      </c>
      <c r="X85" s="77">
        <f t="shared" si="30"/>
        <v>2671.2</v>
      </c>
      <c r="Y85" s="78">
        <f t="shared" si="24"/>
        <v>5342.4</v>
      </c>
    </row>
    <row r="86" spans="1:25" s="11" customFormat="1" x14ac:dyDescent="0.25">
      <c r="A86" s="46">
        <v>30</v>
      </c>
      <c r="B86" s="47">
        <v>1030</v>
      </c>
      <c r="C86" s="48">
        <v>4</v>
      </c>
      <c r="D86" s="49" t="s">
        <v>97</v>
      </c>
      <c r="E86" s="83" t="s">
        <v>99</v>
      </c>
      <c r="F86" s="49" t="s">
        <v>100</v>
      </c>
      <c r="G86" s="49" t="s">
        <v>95</v>
      </c>
      <c r="H86" s="82" t="s">
        <v>43</v>
      </c>
      <c r="I86" s="54">
        <v>1</v>
      </c>
      <c r="J86" s="54">
        <v>1</v>
      </c>
      <c r="K86" s="55" t="s">
        <v>116</v>
      </c>
      <c r="L86" s="56"/>
      <c r="M86" s="57">
        <v>2390</v>
      </c>
      <c r="N86" s="58">
        <v>7033.77</v>
      </c>
      <c r="O86" s="59">
        <v>2390</v>
      </c>
      <c r="P86" s="59">
        <f>M86</f>
        <v>2390</v>
      </c>
      <c r="Q86" s="59">
        <v>0</v>
      </c>
      <c r="R86" s="59">
        <f>P86+Q86</f>
        <v>2390</v>
      </c>
      <c r="S86" s="60">
        <v>6739.7999999999993</v>
      </c>
      <c r="T86" s="61">
        <f t="shared" si="22"/>
        <v>6739.7999999999993</v>
      </c>
      <c r="U86" s="62">
        <f>R86</f>
        <v>2390</v>
      </c>
      <c r="V86" s="62">
        <v>0</v>
      </c>
      <c r="W86" s="62">
        <f>R86+V86</f>
        <v>2390</v>
      </c>
      <c r="X86" s="63">
        <v>6739.7999999999993</v>
      </c>
      <c r="Y86" s="61">
        <f t="shared" si="24"/>
        <v>13479.599999999999</v>
      </c>
    </row>
    <row r="87" spans="1:25" s="11" customFormat="1" x14ac:dyDescent="0.25">
      <c r="A87" s="46">
        <v>30</v>
      </c>
      <c r="B87" s="47">
        <v>1038</v>
      </c>
      <c r="C87" s="48">
        <v>4</v>
      </c>
      <c r="D87" s="49" t="s">
        <v>101</v>
      </c>
      <c r="E87" s="83" t="s">
        <v>99</v>
      </c>
      <c r="F87" s="49" t="s">
        <v>100</v>
      </c>
      <c r="G87" s="49" t="s">
        <v>95</v>
      </c>
      <c r="H87" s="82" t="s">
        <v>43</v>
      </c>
      <c r="I87" s="54">
        <v>1</v>
      </c>
      <c r="J87" s="54">
        <v>1</v>
      </c>
      <c r="K87" s="55" t="s">
        <v>116</v>
      </c>
      <c r="L87" s="56"/>
      <c r="M87" s="57">
        <v>8193</v>
      </c>
      <c r="N87" s="58">
        <v>24111.999</v>
      </c>
      <c r="O87" s="59">
        <v>8193</v>
      </c>
      <c r="P87" s="59">
        <f>M87</f>
        <v>8193</v>
      </c>
      <c r="Q87" s="59">
        <v>0</v>
      </c>
      <c r="R87" s="59">
        <f>P87+Q87</f>
        <v>8193</v>
      </c>
      <c r="S87" s="60">
        <v>23104.26</v>
      </c>
      <c r="T87" s="61">
        <f t="shared" si="22"/>
        <v>23104.26</v>
      </c>
      <c r="U87" s="62">
        <f>R87</f>
        <v>8193</v>
      </c>
      <c r="V87" s="62">
        <v>0</v>
      </c>
      <c r="W87" s="62">
        <f>R87+V87</f>
        <v>8193</v>
      </c>
      <c r="X87" s="63">
        <v>23104.26</v>
      </c>
      <c r="Y87" s="61">
        <f t="shared" si="24"/>
        <v>46208.52</v>
      </c>
    </row>
    <row r="88" spans="1:25" s="26" customFormat="1" ht="14.25" customHeight="1" x14ac:dyDescent="0.25">
      <c r="A88" s="46">
        <v>82</v>
      </c>
      <c r="B88" s="47">
        <v>1349</v>
      </c>
      <c r="C88" s="48">
        <v>12</v>
      </c>
      <c r="D88" s="49" t="s">
        <v>48</v>
      </c>
      <c r="E88" s="83" t="s">
        <v>99</v>
      </c>
      <c r="F88" s="49" t="s">
        <v>100</v>
      </c>
      <c r="G88" s="49" t="s">
        <v>95</v>
      </c>
      <c r="H88" s="82" t="s">
        <v>43</v>
      </c>
      <c r="I88" s="54">
        <v>11</v>
      </c>
      <c r="J88" s="54">
        <v>8</v>
      </c>
      <c r="K88" s="55" t="s">
        <v>96</v>
      </c>
      <c r="L88" s="56"/>
      <c r="M88" s="57">
        <v>4097</v>
      </c>
      <c r="N88" s="58">
        <v>0</v>
      </c>
      <c r="O88" s="59">
        <v>4097</v>
      </c>
      <c r="P88" s="59">
        <f>M88</f>
        <v>4097</v>
      </c>
      <c r="Q88" s="59">
        <v>0</v>
      </c>
      <c r="R88" s="59">
        <f>P88+Q88</f>
        <v>4097</v>
      </c>
      <c r="S88" s="60">
        <v>0</v>
      </c>
      <c r="T88" s="61">
        <f t="shared" si="22"/>
        <v>0</v>
      </c>
      <c r="U88" s="62">
        <f>R88</f>
        <v>4097</v>
      </c>
      <c r="V88" s="62">
        <v>0</v>
      </c>
      <c r="W88" s="62">
        <f>R88+V88</f>
        <v>4097</v>
      </c>
      <c r="X88" s="63">
        <v>0</v>
      </c>
      <c r="Y88" s="61">
        <f t="shared" si="24"/>
        <v>0</v>
      </c>
    </row>
    <row r="89" spans="1:25" s="26" customFormat="1" ht="30" x14ac:dyDescent="0.25">
      <c r="A89" s="65"/>
      <c r="B89" s="66"/>
      <c r="C89" s="67"/>
      <c r="D89" s="68"/>
      <c r="E89" s="69" t="s">
        <v>102</v>
      </c>
      <c r="F89" s="70" t="s">
        <v>100</v>
      </c>
      <c r="G89" s="71"/>
      <c r="H89" s="72" t="s">
        <v>43</v>
      </c>
      <c r="I89" s="73"/>
      <c r="J89" s="73"/>
      <c r="K89" s="74"/>
      <c r="L89" s="75">
        <v>14680</v>
      </c>
      <c r="M89" s="76">
        <f t="shared" ref="M89:S89" si="31">SUM(M86:M88)</f>
        <v>14680</v>
      </c>
      <c r="N89" s="77">
        <f t="shared" si="31"/>
        <v>31145.769</v>
      </c>
      <c r="O89" s="76">
        <f t="shared" si="31"/>
        <v>14680</v>
      </c>
      <c r="P89" s="76">
        <f t="shared" si="31"/>
        <v>14680</v>
      </c>
      <c r="Q89" s="76">
        <f t="shared" si="31"/>
        <v>0</v>
      </c>
      <c r="R89" s="76">
        <f t="shared" si="31"/>
        <v>14680</v>
      </c>
      <c r="S89" s="77">
        <f t="shared" si="31"/>
        <v>29844.059999999998</v>
      </c>
      <c r="T89" s="78">
        <f t="shared" si="22"/>
        <v>29844.059999999998</v>
      </c>
      <c r="U89" s="76">
        <f>SUM(U86:U87)</f>
        <v>10583</v>
      </c>
      <c r="V89" s="76">
        <f t="shared" ref="V89:X89" si="32">SUM(V86:V88)</f>
        <v>0</v>
      </c>
      <c r="W89" s="76">
        <f t="shared" si="32"/>
        <v>14680</v>
      </c>
      <c r="X89" s="77">
        <f t="shared" si="32"/>
        <v>29844.059999999998</v>
      </c>
      <c r="Y89" s="78">
        <f t="shared" si="24"/>
        <v>59688.119999999995</v>
      </c>
    </row>
    <row r="90" spans="1:25" s="11" customFormat="1" x14ac:dyDescent="0.25">
      <c r="A90" s="46">
        <v>810</v>
      </c>
      <c r="B90" s="47">
        <v>4717</v>
      </c>
      <c r="C90" s="48">
        <v>4</v>
      </c>
      <c r="D90" s="49" t="s">
        <v>79</v>
      </c>
      <c r="E90" s="83" t="s">
        <v>103</v>
      </c>
      <c r="F90" s="49" t="s">
        <v>104</v>
      </c>
      <c r="G90" s="49" t="s">
        <v>105</v>
      </c>
      <c r="H90" s="82" t="s">
        <v>106</v>
      </c>
      <c r="I90" s="54">
        <v>1</v>
      </c>
      <c r="J90" s="54">
        <v>1</v>
      </c>
      <c r="K90" s="55" t="s">
        <v>116</v>
      </c>
      <c r="L90" s="56"/>
      <c r="M90" s="57">
        <v>168</v>
      </c>
      <c r="N90" s="58">
        <v>494.42399999999998</v>
      </c>
      <c r="O90" s="59">
        <v>168</v>
      </c>
      <c r="P90" s="59">
        <f>M90</f>
        <v>168</v>
      </c>
      <c r="Q90" s="59">
        <v>0</v>
      </c>
      <c r="R90" s="59">
        <f>P90+Q90</f>
        <v>168</v>
      </c>
      <c r="S90" s="60">
        <v>473.76</v>
      </c>
      <c r="T90" s="61">
        <f t="shared" si="22"/>
        <v>473.76</v>
      </c>
      <c r="U90" s="62">
        <f>R90</f>
        <v>168</v>
      </c>
      <c r="V90" s="62">
        <v>0</v>
      </c>
      <c r="W90" s="62">
        <f>R90+V90</f>
        <v>168</v>
      </c>
      <c r="X90" s="63">
        <v>473.76</v>
      </c>
      <c r="Y90" s="61">
        <f t="shared" si="24"/>
        <v>947.52</v>
      </c>
    </row>
    <row r="91" spans="1:25" s="11" customFormat="1" x14ac:dyDescent="0.25">
      <c r="A91" s="46">
        <v>810</v>
      </c>
      <c r="B91" s="47">
        <v>4735</v>
      </c>
      <c r="C91" s="48">
        <v>4</v>
      </c>
      <c r="D91" s="49" t="s">
        <v>82</v>
      </c>
      <c r="E91" s="83" t="s">
        <v>103</v>
      </c>
      <c r="F91" s="49" t="s">
        <v>104</v>
      </c>
      <c r="G91" s="49" t="s">
        <v>105</v>
      </c>
      <c r="H91" s="82" t="s">
        <v>106</v>
      </c>
      <c r="I91" s="54">
        <v>1</v>
      </c>
      <c r="J91" s="54">
        <v>1</v>
      </c>
      <c r="K91" s="55" t="s">
        <v>116</v>
      </c>
      <c r="L91" s="56"/>
      <c r="M91" s="57">
        <v>5318</v>
      </c>
      <c r="N91" s="58">
        <v>15650.874</v>
      </c>
      <c r="O91" s="59">
        <v>5318</v>
      </c>
      <c r="P91" s="59">
        <f>M91</f>
        <v>5318</v>
      </c>
      <c r="Q91" s="59">
        <v>0</v>
      </c>
      <c r="R91" s="59">
        <f>P91+Q91</f>
        <v>5318</v>
      </c>
      <c r="S91" s="60">
        <v>14996.76</v>
      </c>
      <c r="T91" s="61">
        <f t="shared" si="22"/>
        <v>14996.76</v>
      </c>
      <c r="U91" s="62">
        <f>R91</f>
        <v>5318</v>
      </c>
      <c r="V91" s="62">
        <v>0</v>
      </c>
      <c r="W91" s="62">
        <f>R91+V91</f>
        <v>5318</v>
      </c>
      <c r="X91" s="63">
        <v>14996.76</v>
      </c>
      <c r="Y91" s="61">
        <f t="shared" si="24"/>
        <v>29993.52</v>
      </c>
    </row>
    <row r="92" spans="1:25" s="26" customFormat="1" ht="30" x14ac:dyDescent="0.25">
      <c r="A92" s="65"/>
      <c r="B92" s="66"/>
      <c r="C92" s="67"/>
      <c r="D92" s="68"/>
      <c r="E92" s="69" t="s">
        <v>107</v>
      </c>
      <c r="F92" s="70" t="s">
        <v>104</v>
      </c>
      <c r="G92" s="71"/>
      <c r="H92" s="72" t="s">
        <v>106</v>
      </c>
      <c r="I92" s="73"/>
      <c r="J92" s="73"/>
      <c r="K92" s="74"/>
      <c r="L92" s="75">
        <v>5468</v>
      </c>
      <c r="M92" s="76">
        <f t="shared" ref="M92:X92" si="33">SUM(M90:M91)</f>
        <v>5486</v>
      </c>
      <c r="N92" s="77">
        <f t="shared" si="33"/>
        <v>16145.297999999999</v>
      </c>
      <c r="O92" s="76">
        <f t="shared" si="33"/>
        <v>5486</v>
      </c>
      <c r="P92" s="76">
        <f t="shared" si="33"/>
        <v>5486</v>
      </c>
      <c r="Q92" s="76">
        <f t="shared" si="33"/>
        <v>0</v>
      </c>
      <c r="R92" s="76">
        <f t="shared" si="33"/>
        <v>5486</v>
      </c>
      <c r="S92" s="77">
        <f t="shared" si="33"/>
        <v>15470.52</v>
      </c>
      <c r="T92" s="78">
        <f t="shared" si="22"/>
        <v>15470.52</v>
      </c>
      <c r="U92" s="76">
        <f t="shared" si="33"/>
        <v>5486</v>
      </c>
      <c r="V92" s="76">
        <f t="shared" si="33"/>
        <v>0</v>
      </c>
      <c r="W92" s="76">
        <f t="shared" si="33"/>
        <v>5486</v>
      </c>
      <c r="X92" s="77">
        <f t="shared" si="33"/>
        <v>15470.52</v>
      </c>
      <c r="Y92" s="78">
        <f t="shared" si="24"/>
        <v>30941.040000000001</v>
      </c>
    </row>
    <row r="93" spans="1:25" s="11" customFormat="1" x14ac:dyDescent="0.25">
      <c r="A93" s="46">
        <v>82</v>
      </c>
      <c r="B93" s="47">
        <v>1349</v>
      </c>
      <c r="C93" s="48">
        <v>4</v>
      </c>
      <c r="D93" s="49" t="s">
        <v>48</v>
      </c>
      <c r="E93" s="83" t="s">
        <v>108</v>
      </c>
      <c r="F93" s="49" t="s">
        <v>109</v>
      </c>
      <c r="G93" s="49" t="s">
        <v>110</v>
      </c>
      <c r="H93" s="82" t="s">
        <v>106</v>
      </c>
      <c r="I93" s="54">
        <v>11</v>
      </c>
      <c r="J93" s="54">
        <v>8</v>
      </c>
      <c r="K93" s="55" t="s">
        <v>96</v>
      </c>
      <c r="L93" s="56"/>
      <c r="M93" s="57">
        <v>28275</v>
      </c>
      <c r="N93" s="58">
        <v>0</v>
      </c>
      <c r="O93" s="59">
        <v>28275</v>
      </c>
      <c r="P93" s="59">
        <f>M93</f>
        <v>28275</v>
      </c>
      <c r="Q93" s="59">
        <v>0</v>
      </c>
      <c r="R93" s="59">
        <f>P93+Q93</f>
        <v>28275</v>
      </c>
      <c r="S93" s="60">
        <v>0</v>
      </c>
      <c r="T93" s="61">
        <f t="shared" si="22"/>
        <v>0</v>
      </c>
      <c r="U93" s="62">
        <f>R93</f>
        <v>28275</v>
      </c>
      <c r="V93" s="62">
        <v>0</v>
      </c>
      <c r="W93" s="62">
        <f>U93+V93</f>
        <v>28275</v>
      </c>
      <c r="X93" s="63">
        <v>0</v>
      </c>
      <c r="Y93" s="61">
        <f t="shared" si="24"/>
        <v>0</v>
      </c>
    </row>
    <row r="94" spans="1:25" s="26" customFormat="1" ht="30" x14ac:dyDescent="0.25">
      <c r="A94" s="65"/>
      <c r="B94" s="66"/>
      <c r="C94" s="67"/>
      <c r="D94" s="68"/>
      <c r="E94" s="84" t="s">
        <v>111</v>
      </c>
      <c r="F94" s="68" t="s">
        <v>109</v>
      </c>
      <c r="G94" s="68"/>
      <c r="H94" s="85" t="s">
        <v>106</v>
      </c>
      <c r="I94" s="73"/>
      <c r="J94" s="73"/>
      <c r="K94" s="74"/>
      <c r="L94" s="75">
        <v>28275</v>
      </c>
      <c r="M94" s="76">
        <f>SUM(M93:M93)</f>
        <v>28275</v>
      </c>
      <c r="N94" s="77">
        <f>SUM(N93)</f>
        <v>0</v>
      </c>
      <c r="O94" s="76">
        <f>SUM(O93:O93)</f>
        <v>28275</v>
      </c>
      <c r="P94" s="76">
        <f>SUM(P93)</f>
        <v>28275</v>
      </c>
      <c r="Q94" s="76">
        <f>SUM(Q93)</f>
        <v>0</v>
      </c>
      <c r="R94" s="76">
        <f>SUM(R93)</f>
        <v>28275</v>
      </c>
      <c r="S94" s="77">
        <f>SUM(S93)</f>
        <v>0</v>
      </c>
      <c r="T94" s="78">
        <f t="shared" si="22"/>
        <v>0</v>
      </c>
      <c r="U94" s="76">
        <f>SUM(U93)</f>
        <v>28275</v>
      </c>
      <c r="V94" s="76">
        <f>SUM(V93:V93)</f>
        <v>0</v>
      </c>
      <c r="W94" s="76">
        <f>SUM(W93)</f>
        <v>28275</v>
      </c>
      <c r="X94" s="77">
        <f>SUM(X93)</f>
        <v>0</v>
      </c>
      <c r="Y94" s="78">
        <f t="shared" si="24"/>
        <v>0</v>
      </c>
    </row>
    <row r="95" spans="1:25" s="11" customFormat="1" x14ac:dyDescent="0.25">
      <c r="A95" s="46">
        <v>82</v>
      </c>
      <c r="B95" s="47">
        <v>1349</v>
      </c>
      <c r="C95" s="48">
        <v>12</v>
      </c>
      <c r="D95" s="49" t="s">
        <v>48</v>
      </c>
      <c r="E95" s="83" t="s">
        <v>112</v>
      </c>
      <c r="F95" s="49" t="s">
        <v>113</v>
      </c>
      <c r="G95" s="49" t="s">
        <v>114</v>
      </c>
      <c r="H95" s="82" t="s">
        <v>106</v>
      </c>
      <c r="I95" s="54">
        <v>1</v>
      </c>
      <c r="J95" s="54">
        <v>8</v>
      </c>
      <c r="K95" s="55" t="s">
        <v>96</v>
      </c>
      <c r="L95" s="56"/>
      <c r="M95" s="57">
        <v>264</v>
      </c>
      <c r="N95" s="58">
        <v>0</v>
      </c>
      <c r="O95" s="59">
        <v>8388</v>
      </c>
      <c r="P95" s="59">
        <f t="shared" ref="P95:P101" si="34">M95</f>
        <v>264</v>
      </c>
      <c r="Q95" s="59">
        <v>0</v>
      </c>
      <c r="R95" s="59">
        <f t="shared" ref="R95:R101" si="35">P95+Q95</f>
        <v>264</v>
      </c>
      <c r="S95" s="60">
        <v>0</v>
      </c>
      <c r="T95" s="61">
        <f t="shared" si="22"/>
        <v>0</v>
      </c>
      <c r="U95" s="62">
        <f t="shared" ref="U95:U101" si="36">R95</f>
        <v>264</v>
      </c>
      <c r="V95" s="62">
        <v>0</v>
      </c>
      <c r="W95" s="62">
        <f t="shared" ref="W95:W101" si="37">R95+V95</f>
        <v>264</v>
      </c>
      <c r="X95" s="63">
        <v>0</v>
      </c>
      <c r="Y95" s="61">
        <f t="shared" si="24"/>
        <v>0</v>
      </c>
    </row>
    <row r="96" spans="1:25" s="11" customFormat="1" x14ac:dyDescent="0.25">
      <c r="A96" s="46">
        <v>407</v>
      </c>
      <c r="B96" s="47">
        <v>3228</v>
      </c>
      <c r="C96" s="48">
        <v>4</v>
      </c>
      <c r="D96" s="49" t="s">
        <v>115</v>
      </c>
      <c r="E96" s="83" t="s">
        <v>112</v>
      </c>
      <c r="F96" s="49" t="s">
        <v>113</v>
      </c>
      <c r="G96" s="49" t="s">
        <v>114</v>
      </c>
      <c r="H96" s="82" t="s">
        <v>106</v>
      </c>
      <c r="I96" s="54">
        <v>1</v>
      </c>
      <c r="J96" s="54">
        <v>1</v>
      </c>
      <c r="K96" s="55" t="s">
        <v>116</v>
      </c>
      <c r="L96" s="56"/>
      <c r="M96" s="57">
        <v>7826</v>
      </c>
      <c r="N96" s="58">
        <v>23031.917999999998</v>
      </c>
      <c r="O96" s="59">
        <v>0</v>
      </c>
      <c r="P96" s="59">
        <f t="shared" si="34"/>
        <v>7826</v>
      </c>
      <c r="Q96" s="59">
        <v>0</v>
      </c>
      <c r="R96" s="59">
        <f t="shared" si="35"/>
        <v>7826</v>
      </c>
      <c r="S96" s="60">
        <v>22069.32</v>
      </c>
      <c r="T96" s="61">
        <f t="shared" si="22"/>
        <v>22069.32</v>
      </c>
      <c r="U96" s="62">
        <f t="shared" si="36"/>
        <v>7826</v>
      </c>
      <c r="V96" s="62">
        <v>0</v>
      </c>
      <c r="W96" s="62">
        <f t="shared" si="37"/>
        <v>7826</v>
      </c>
      <c r="X96" s="63">
        <v>22069.32</v>
      </c>
      <c r="Y96" s="61">
        <f t="shared" si="24"/>
        <v>44138.64</v>
      </c>
    </row>
    <row r="97" spans="1:25" s="11" customFormat="1" x14ac:dyDescent="0.25">
      <c r="A97" s="46">
        <v>407</v>
      </c>
      <c r="B97" s="47">
        <v>3228</v>
      </c>
      <c r="C97" s="48">
        <v>4</v>
      </c>
      <c r="D97" s="49" t="s">
        <v>115</v>
      </c>
      <c r="E97" s="83" t="s">
        <v>112</v>
      </c>
      <c r="F97" s="49" t="s">
        <v>113</v>
      </c>
      <c r="G97" s="49" t="s">
        <v>114</v>
      </c>
      <c r="H97" s="82" t="s">
        <v>106</v>
      </c>
      <c r="I97" s="54">
        <v>1</v>
      </c>
      <c r="J97" s="54">
        <v>1</v>
      </c>
      <c r="K97" s="55" t="s">
        <v>116</v>
      </c>
      <c r="L97" s="56"/>
      <c r="M97" s="57">
        <v>3321</v>
      </c>
      <c r="N97" s="58">
        <v>9773.7029999999995</v>
      </c>
      <c r="O97" s="59">
        <v>3321</v>
      </c>
      <c r="P97" s="59">
        <f t="shared" si="34"/>
        <v>3321</v>
      </c>
      <c r="Q97" s="59">
        <v>0</v>
      </c>
      <c r="R97" s="59">
        <f t="shared" si="35"/>
        <v>3321</v>
      </c>
      <c r="S97" s="60">
        <v>9365.2199999999993</v>
      </c>
      <c r="T97" s="61">
        <f t="shared" si="22"/>
        <v>9365.2199999999993</v>
      </c>
      <c r="U97" s="62">
        <f t="shared" si="36"/>
        <v>3321</v>
      </c>
      <c r="V97" s="62">
        <v>0</v>
      </c>
      <c r="W97" s="62">
        <f t="shared" si="37"/>
        <v>3321</v>
      </c>
      <c r="X97" s="63">
        <v>9365.2199999999993</v>
      </c>
      <c r="Y97" s="61">
        <f t="shared" si="24"/>
        <v>18730.439999999999</v>
      </c>
    </row>
    <row r="98" spans="1:25" s="11" customFormat="1" x14ac:dyDescent="0.25">
      <c r="A98" s="46">
        <v>407</v>
      </c>
      <c r="B98" s="47">
        <v>3233</v>
      </c>
      <c r="C98" s="48">
        <v>4</v>
      </c>
      <c r="D98" s="49" t="s">
        <v>117</v>
      </c>
      <c r="E98" s="83" t="s">
        <v>112</v>
      </c>
      <c r="F98" s="49" t="s">
        <v>113</v>
      </c>
      <c r="G98" s="49" t="s">
        <v>114</v>
      </c>
      <c r="H98" s="82" t="s">
        <v>106</v>
      </c>
      <c r="I98" s="54">
        <v>1</v>
      </c>
      <c r="J98" s="54">
        <v>1</v>
      </c>
      <c r="K98" s="55" t="s">
        <v>116</v>
      </c>
      <c r="L98" s="56"/>
      <c r="M98" s="57">
        <v>29088</v>
      </c>
      <c r="N98" s="58">
        <v>85605.983999999997</v>
      </c>
      <c r="O98" s="59">
        <v>29088</v>
      </c>
      <c r="P98" s="59">
        <f t="shared" si="34"/>
        <v>29088</v>
      </c>
      <c r="Q98" s="59">
        <v>0</v>
      </c>
      <c r="R98" s="59">
        <f t="shared" si="35"/>
        <v>29088</v>
      </c>
      <c r="S98" s="60">
        <v>82028.159999999989</v>
      </c>
      <c r="T98" s="61">
        <f t="shared" si="22"/>
        <v>82028.159999999989</v>
      </c>
      <c r="U98" s="62">
        <f t="shared" si="36"/>
        <v>29088</v>
      </c>
      <c r="V98" s="62">
        <v>0</v>
      </c>
      <c r="W98" s="62">
        <f t="shared" si="37"/>
        <v>29088</v>
      </c>
      <c r="X98" s="63">
        <v>82028.159999999989</v>
      </c>
      <c r="Y98" s="61">
        <f t="shared" si="24"/>
        <v>164056.31999999998</v>
      </c>
    </row>
    <row r="99" spans="1:25" s="11" customFormat="1" x14ac:dyDescent="0.25">
      <c r="A99" s="46">
        <v>407</v>
      </c>
      <c r="B99" s="47">
        <v>3238</v>
      </c>
      <c r="C99" s="48">
        <v>4</v>
      </c>
      <c r="D99" s="49" t="s">
        <v>118</v>
      </c>
      <c r="E99" s="83" t="s">
        <v>112</v>
      </c>
      <c r="F99" s="49" t="s">
        <v>113</v>
      </c>
      <c r="G99" s="49" t="s">
        <v>114</v>
      </c>
      <c r="H99" s="82" t="s">
        <v>106</v>
      </c>
      <c r="I99" s="54">
        <v>1</v>
      </c>
      <c r="J99" s="54">
        <v>1</v>
      </c>
      <c r="K99" s="55" t="s">
        <v>116</v>
      </c>
      <c r="L99" s="56"/>
      <c r="M99" s="57">
        <v>111</v>
      </c>
      <c r="N99" s="58">
        <v>326.673</v>
      </c>
      <c r="O99" s="59">
        <v>111</v>
      </c>
      <c r="P99" s="59">
        <f t="shared" si="34"/>
        <v>111</v>
      </c>
      <c r="Q99" s="59">
        <v>0</v>
      </c>
      <c r="R99" s="59">
        <f t="shared" si="35"/>
        <v>111</v>
      </c>
      <c r="S99" s="60">
        <v>313.02</v>
      </c>
      <c r="T99" s="61">
        <f t="shared" si="22"/>
        <v>313.02</v>
      </c>
      <c r="U99" s="62">
        <f t="shared" si="36"/>
        <v>111</v>
      </c>
      <c r="V99" s="62">
        <v>0</v>
      </c>
      <c r="W99" s="62">
        <f t="shared" si="37"/>
        <v>111</v>
      </c>
      <c r="X99" s="63">
        <v>313.02</v>
      </c>
      <c r="Y99" s="61">
        <f t="shared" si="24"/>
        <v>626.04</v>
      </c>
    </row>
    <row r="100" spans="1:25" s="26" customFormat="1" x14ac:dyDescent="0.25">
      <c r="A100" s="46">
        <v>407</v>
      </c>
      <c r="B100" s="47">
        <v>4862</v>
      </c>
      <c r="C100" s="48">
        <v>4</v>
      </c>
      <c r="D100" s="49" t="s">
        <v>119</v>
      </c>
      <c r="E100" s="83" t="s">
        <v>112</v>
      </c>
      <c r="F100" s="49" t="s">
        <v>113</v>
      </c>
      <c r="G100" s="49" t="s">
        <v>114</v>
      </c>
      <c r="H100" s="82" t="s">
        <v>106</v>
      </c>
      <c r="I100" s="54">
        <v>1</v>
      </c>
      <c r="J100" s="54">
        <v>1</v>
      </c>
      <c r="K100" s="55" t="s">
        <v>116</v>
      </c>
      <c r="L100" s="56"/>
      <c r="M100" s="57">
        <v>167</v>
      </c>
      <c r="N100" s="58">
        <v>491.48099999999999</v>
      </c>
      <c r="O100" s="59">
        <v>167</v>
      </c>
      <c r="P100" s="59">
        <f t="shared" si="34"/>
        <v>167</v>
      </c>
      <c r="Q100" s="59">
        <v>0</v>
      </c>
      <c r="R100" s="59">
        <f t="shared" si="35"/>
        <v>167</v>
      </c>
      <c r="S100" s="60">
        <v>470.93999999999994</v>
      </c>
      <c r="T100" s="61">
        <f t="shared" si="22"/>
        <v>470.93999999999994</v>
      </c>
      <c r="U100" s="62">
        <f t="shared" si="36"/>
        <v>167</v>
      </c>
      <c r="V100" s="62">
        <v>0</v>
      </c>
      <c r="W100" s="62">
        <f t="shared" si="37"/>
        <v>167</v>
      </c>
      <c r="X100" s="63">
        <v>470.93999999999994</v>
      </c>
      <c r="Y100" s="61">
        <f t="shared" si="24"/>
        <v>941.87999999999988</v>
      </c>
    </row>
    <row r="101" spans="1:25" s="11" customFormat="1" x14ac:dyDescent="0.25">
      <c r="A101" s="46">
        <v>500</v>
      </c>
      <c r="B101" s="47">
        <v>4219</v>
      </c>
      <c r="C101" s="48">
        <v>14</v>
      </c>
      <c r="D101" s="49" t="s">
        <v>120</v>
      </c>
      <c r="E101" s="83" t="s">
        <v>112</v>
      </c>
      <c r="F101" s="49" t="s">
        <v>113</v>
      </c>
      <c r="G101" s="49" t="s">
        <v>114</v>
      </c>
      <c r="H101" s="82" t="s">
        <v>106</v>
      </c>
      <c r="I101" s="54">
        <v>1</v>
      </c>
      <c r="J101" s="54">
        <v>3</v>
      </c>
      <c r="K101" s="55" t="s">
        <v>59</v>
      </c>
      <c r="L101" s="56"/>
      <c r="M101" s="57">
        <v>298</v>
      </c>
      <c r="N101" s="58">
        <v>312.89999999999998</v>
      </c>
      <c r="O101" s="59">
        <v>0</v>
      </c>
      <c r="P101" s="59">
        <f t="shared" si="34"/>
        <v>298</v>
      </c>
      <c r="Q101" s="59">
        <v>0</v>
      </c>
      <c r="R101" s="59">
        <f t="shared" si="35"/>
        <v>298</v>
      </c>
      <c r="S101" s="60">
        <v>312.89999999999998</v>
      </c>
      <c r="T101" s="61">
        <f t="shared" si="22"/>
        <v>312.89999999999998</v>
      </c>
      <c r="U101" s="62">
        <f t="shared" si="36"/>
        <v>298</v>
      </c>
      <c r="V101" s="62">
        <v>0</v>
      </c>
      <c r="W101" s="62">
        <f t="shared" si="37"/>
        <v>298</v>
      </c>
      <c r="X101" s="63">
        <v>312.89999999999998</v>
      </c>
      <c r="Y101" s="61">
        <f t="shared" si="24"/>
        <v>625.79999999999995</v>
      </c>
    </row>
    <row r="102" spans="1:25" s="26" customFormat="1" ht="30" x14ac:dyDescent="0.25">
      <c r="A102" s="65"/>
      <c r="B102" s="66"/>
      <c r="C102" s="67"/>
      <c r="D102" s="68"/>
      <c r="E102" s="84" t="s">
        <v>121</v>
      </c>
      <c r="F102" s="68" t="s">
        <v>113</v>
      </c>
      <c r="G102" s="68"/>
      <c r="H102" s="85" t="s">
        <v>106</v>
      </c>
      <c r="I102" s="73"/>
      <c r="J102" s="73"/>
      <c r="K102" s="74"/>
      <c r="L102" s="75">
        <v>41075</v>
      </c>
      <c r="M102" s="76">
        <f t="shared" ref="M102:X102" si="38">SUM(M95:M101)</f>
        <v>41075</v>
      </c>
      <c r="N102" s="77">
        <f t="shared" si="38"/>
        <v>119542.65899999999</v>
      </c>
      <c r="O102" s="76">
        <f t="shared" si="38"/>
        <v>41075</v>
      </c>
      <c r="P102" s="76">
        <f t="shared" si="38"/>
        <v>41075</v>
      </c>
      <c r="Q102" s="76">
        <f t="shared" si="38"/>
        <v>0</v>
      </c>
      <c r="R102" s="76">
        <f t="shared" si="38"/>
        <v>41075</v>
      </c>
      <c r="S102" s="77">
        <f t="shared" si="38"/>
        <v>114559.55999999998</v>
      </c>
      <c r="T102" s="78">
        <f t="shared" si="22"/>
        <v>114559.55999999998</v>
      </c>
      <c r="U102" s="76">
        <f t="shared" si="38"/>
        <v>41075</v>
      </c>
      <c r="V102" s="76">
        <f t="shared" si="38"/>
        <v>0</v>
      </c>
      <c r="W102" s="76">
        <f t="shared" si="38"/>
        <v>41075</v>
      </c>
      <c r="X102" s="77">
        <f t="shared" si="38"/>
        <v>114559.55999999998</v>
      </c>
      <c r="Y102" s="78">
        <f t="shared" si="24"/>
        <v>229119.11999999997</v>
      </c>
    </row>
    <row r="103" spans="1:25" s="26" customFormat="1" x14ac:dyDescent="0.25">
      <c r="A103" s="46">
        <v>30</v>
      </c>
      <c r="B103" s="47">
        <v>1030</v>
      </c>
      <c r="C103" s="48">
        <v>4</v>
      </c>
      <c r="D103" s="49" t="s">
        <v>97</v>
      </c>
      <c r="E103" s="83" t="s">
        <v>122</v>
      </c>
      <c r="F103" s="49" t="s">
        <v>123</v>
      </c>
      <c r="G103" s="49" t="s">
        <v>124</v>
      </c>
      <c r="H103" s="82" t="s">
        <v>43</v>
      </c>
      <c r="I103" s="54">
        <v>1</v>
      </c>
      <c r="J103" s="54">
        <v>1</v>
      </c>
      <c r="K103" s="55" t="s">
        <v>116</v>
      </c>
      <c r="L103" s="56"/>
      <c r="M103" s="57">
        <v>18908</v>
      </c>
      <c r="N103" s="58">
        <v>55646.243999999999</v>
      </c>
      <c r="O103" s="59">
        <v>18908</v>
      </c>
      <c r="P103" s="59">
        <f t="shared" ref="P103:P109" si="39">M103</f>
        <v>18908</v>
      </c>
      <c r="Q103" s="59">
        <v>0</v>
      </c>
      <c r="R103" s="59">
        <f t="shared" ref="R103:R109" si="40">P103+Q103</f>
        <v>18908</v>
      </c>
      <c r="S103" s="60">
        <v>53320.56</v>
      </c>
      <c r="T103" s="61">
        <f t="shared" si="22"/>
        <v>53320.56</v>
      </c>
      <c r="U103" s="62">
        <f t="shared" ref="U103:U109" si="41">R103</f>
        <v>18908</v>
      </c>
      <c r="V103" s="62">
        <v>0</v>
      </c>
      <c r="W103" s="62">
        <f t="shared" ref="W103:W109" si="42">R103+V103</f>
        <v>18908</v>
      </c>
      <c r="X103" s="63">
        <v>53320.56</v>
      </c>
      <c r="Y103" s="61">
        <f t="shared" si="24"/>
        <v>106641.12</v>
      </c>
    </row>
    <row r="104" spans="1:25" s="11" customFormat="1" x14ac:dyDescent="0.25">
      <c r="A104" s="46">
        <v>30</v>
      </c>
      <c r="B104" s="47">
        <v>1031</v>
      </c>
      <c r="C104" s="48">
        <v>11</v>
      </c>
      <c r="D104" s="49" t="s">
        <v>97</v>
      </c>
      <c r="E104" s="83" t="s">
        <v>122</v>
      </c>
      <c r="F104" s="49" t="s">
        <v>123</v>
      </c>
      <c r="G104" s="49" t="s">
        <v>124</v>
      </c>
      <c r="H104" s="82" t="s">
        <v>43</v>
      </c>
      <c r="I104" s="54">
        <v>1</v>
      </c>
      <c r="J104" s="54">
        <v>1</v>
      </c>
      <c r="K104" s="55" t="s">
        <v>116</v>
      </c>
      <c r="L104" s="56"/>
      <c r="M104" s="57">
        <v>478</v>
      </c>
      <c r="N104" s="58">
        <v>1406.7539999999999</v>
      </c>
      <c r="O104" s="59">
        <v>478</v>
      </c>
      <c r="P104" s="59">
        <f t="shared" si="39"/>
        <v>478</v>
      </c>
      <c r="Q104" s="59">
        <v>0</v>
      </c>
      <c r="R104" s="59">
        <f t="shared" si="40"/>
        <v>478</v>
      </c>
      <c r="S104" s="60">
        <v>1347.96</v>
      </c>
      <c r="T104" s="61">
        <f t="shared" si="22"/>
        <v>1347.96</v>
      </c>
      <c r="U104" s="62">
        <f t="shared" si="41"/>
        <v>478</v>
      </c>
      <c r="V104" s="62">
        <v>0</v>
      </c>
      <c r="W104" s="62">
        <f t="shared" si="42"/>
        <v>478</v>
      </c>
      <c r="X104" s="63">
        <v>1347.96</v>
      </c>
      <c r="Y104" s="61">
        <f t="shared" si="24"/>
        <v>2695.92</v>
      </c>
    </row>
    <row r="105" spans="1:25" s="11" customFormat="1" x14ac:dyDescent="0.25">
      <c r="A105" s="46">
        <v>30</v>
      </c>
      <c r="B105" s="47">
        <v>1031</v>
      </c>
      <c r="C105" s="48">
        <v>21</v>
      </c>
      <c r="D105" s="49" t="s">
        <v>97</v>
      </c>
      <c r="E105" s="83" t="s">
        <v>122</v>
      </c>
      <c r="F105" s="49" t="s">
        <v>123</v>
      </c>
      <c r="G105" s="49" t="s">
        <v>124</v>
      </c>
      <c r="H105" s="82" t="s">
        <v>43</v>
      </c>
      <c r="I105" s="54">
        <v>1</v>
      </c>
      <c r="J105" s="54">
        <v>1</v>
      </c>
      <c r="K105" s="55" t="s">
        <v>116</v>
      </c>
      <c r="L105" s="56"/>
      <c r="M105" s="57">
        <v>478</v>
      </c>
      <c r="N105" s="58">
        <v>1406.7539999999999</v>
      </c>
      <c r="O105" s="59">
        <v>478</v>
      </c>
      <c r="P105" s="59">
        <f t="shared" si="39"/>
        <v>478</v>
      </c>
      <c r="Q105" s="59">
        <v>0</v>
      </c>
      <c r="R105" s="59">
        <f t="shared" si="40"/>
        <v>478</v>
      </c>
      <c r="S105" s="60">
        <v>1347.96</v>
      </c>
      <c r="T105" s="61">
        <f t="shared" si="22"/>
        <v>1347.96</v>
      </c>
      <c r="U105" s="62">
        <f t="shared" si="41"/>
        <v>478</v>
      </c>
      <c r="V105" s="62">
        <v>0</v>
      </c>
      <c r="W105" s="62">
        <f t="shared" si="42"/>
        <v>478</v>
      </c>
      <c r="X105" s="63">
        <v>1347.96</v>
      </c>
      <c r="Y105" s="61">
        <f t="shared" si="24"/>
        <v>2695.92</v>
      </c>
    </row>
    <row r="106" spans="1:25" s="26" customFormat="1" x14ac:dyDescent="0.25">
      <c r="A106" s="46">
        <v>30</v>
      </c>
      <c r="B106" s="47">
        <v>1033</v>
      </c>
      <c r="C106" s="48">
        <v>4</v>
      </c>
      <c r="D106" s="49" t="s">
        <v>125</v>
      </c>
      <c r="E106" s="83" t="s">
        <v>122</v>
      </c>
      <c r="F106" s="49" t="s">
        <v>123</v>
      </c>
      <c r="G106" s="49" t="s">
        <v>124</v>
      </c>
      <c r="H106" s="82" t="s">
        <v>43</v>
      </c>
      <c r="I106" s="54">
        <v>1</v>
      </c>
      <c r="J106" s="54">
        <v>1</v>
      </c>
      <c r="K106" s="55" t="s">
        <v>116</v>
      </c>
      <c r="L106" s="56"/>
      <c r="M106" s="57">
        <v>956</v>
      </c>
      <c r="N106" s="58">
        <v>2813.5079999999998</v>
      </c>
      <c r="O106" s="59">
        <v>956</v>
      </c>
      <c r="P106" s="59">
        <f t="shared" si="39"/>
        <v>956</v>
      </c>
      <c r="Q106" s="59">
        <v>0</v>
      </c>
      <c r="R106" s="59">
        <f t="shared" si="40"/>
        <v>956</v>
      </c>
      <c r="S106" s="60">
        <v>2695.92</v>
      </c>
      <c r="T106" s="61">
        <f t="shared" si="22"/>
        <v>2695.92</v>
      </c>
      <c r="U106" s="62">
        <f t="shared" si="41"/>
        <v>956</v>
      </c>
      <c r="V106" s="62">
        <v>0</v>
      </c>
      <c r="W106" s="62">
        <f t="shared" si="42"/>
        <v>956</v>
      </c>
      <c r="X106" s="63">
        <v>2695.92</v>
      </c>
      <c r="Y106" s="61">
        <f t="shared" si="24"/>
        <v>5391.84</v>
      </c>
    </row>
    <row r="107" spans="1:25" s="11" customFormat="1" x14ac:dyDescent="0.25">
      <c r="A107" s="46">
        <v>30</v>
      </c>
      <c r="B107" s="47">
        <v>1040</v>
      </c>
      <c r="C107" s="48">
        <v>18</v>
      </c>
      <c r="D107" s="49" t="s">
        <v>126</v>
      </c>
      <c r="E107" s="83" t="s">
        <v>122</v>
      </c>
      <c r="F107" s="49" t="s">
        <v>123</v>
      </c>
      <c r="G107" s="49" t="s">
        <v>124</v>
      </c>
      <c r="H107" s="82" t="s">
        <v>43</v>
      </c>
      <c r="I107" s="54">
        <v>1</v>
      </c>
      <c r="J107" s="54">
        <v>1</v>
      </c>
      <c r="K107" s="55" t="s">
        <v>116</v>
      </c>
      <c r="L107" s="56"/>
      <c r="M107" s="57">
        <v>1912</v>
      </c>
      <c r="N107" s="58">
        <v>5627.0159999999996</v>
      </c>
      <c r="O107" s="59">
        <v>1912</v>
      </c>
      <c r="P107" s="59">
        <f t="shared" si="39"/>
        <v>1912</v>
      </c>
      <c r="Q107" s="59">
        <v>0</v>
      </c>
      <c r="R107" s="59">
        <f t="shared" si="40"/>
        <v>1912</v>
      </c>
      <c r="S107" s="60">
        <v>5391.84</v>
      </c>
      <c r="T107" s="61">
        <f t="shared" si="22"/>
        <v>5391.84</v>
      </c>
      <c r="U107" s="62">
        <f t="shared" si="41"/>
        <v>1912</v>
      </c>
      <c r="V107" s="62">
        <v>0</v>
      </c>
      <c r="W107" s="62">
        <f t="shared" si="42"/>
        <v>1912</v>
      </c>
      <c r="X107" s="63">
        <v>5391.84</v>
      </c>
      <c r="Y107" s="61">
        <f t="shared" si="24"/>
        <v>10783.68</v>
      </c>
    </row>
    <row r="108" spans="1:25" s="26" customFormat="1" x14ac:dyDescent="0.25">
      <c r="A108" s="46">
        <v>30</v>
      </c>
      <c r="B108" s="47">
        <v>1042</v>
      </c>
      <c r="C108" s="48">
        <v>4</v>
      </c>
      <c r="D108" s="49" t="s">
        <v>127</v>
      </c>
      <c r="E108" s="83" t="s">
        <v>122</v>
      </c>
      <c r="F108" s="49" t="s">
        <v>123</v>
      </c>
      <c r="G108" s="49" t="s">
        <v>124</v>
      </c>
      <c r="H108" s="82" t="s">
        <v>43</v>
      </c>
      <c r="I108" s="54">
        <v>1</v>
      </c>
      <c r="J108" s="54">
        <v>1</v>
      </c>
      <c r="K108" s="55" t="s">
        <v>116</v>
      </c>
      <c r="L108" s="56"/>
      <c r="M108" s="57">
        <v>478</v>
      </c>
      <c r="N108" s="58">
        <v>1406.7539999999999</v>
      </c>
      <c r="O108" s="59">
        <v>478</v>
      </c>
      <c r="P108" s="59">
        <f t="shared" si="39"/>
        <v>478</v>
      </c>
      <c r="Q108" s="59">
        <v>0</v>
      </c>
      <c r="R108" s="59">
        <f t="shared" si="40"/>
        <v>478</v>
      </c>
      <c r="S108" s="60">
        <v>1347.96</v>
      </c>
      <c r="T108" s="61">
        <f t="shared" si="22"/>
        <v>1347.96</v>
      </c>
      <c r="U108" s="62">
        <f t="shared" si="41"/>
        <v>478</v>
      </c>
      <c r="V108" s="62">
        <v>0</v>
      </c>
      <c r="W108" s="62">
        <f t="shared" si="42"/>
        <v>478</v>
      </c>
      <c r="X108" s="63">
        <v>1347.96</v>
      </c>
      <c r="Y108" s="61">
        <f t="shared" si="24"/>
        <v>2695.92</v>
      </c>
    </row>
    <row r="109" spans="1:25" s="11" customFormat="1" x14ac:dyDescent="0.25">
      <c r="A109" s="46">
        <v>30</v>
      </c>
      <c r="B109" s="47">
        <v>1045</v>
      </c>
      <c r="C109" s="48">
        <v>4</v>
      </c>
      <c r="D109" s="49" t="s">
        <v>128</v>
      </c>
      <c r="E109" s="83" t="s">
        <v>122</v>
      </c>
      <c r="F109" s="49" t="s">
        <v>123</v>
      </c>
      <c r="G109" s="49" t="s">
        <v>124</v>
      </c>
      <c r="H109" s="82" t="s">
        <v>43</v>
      </c>
      <c r="I109" s="54">
        <v>1</v>
      </c>
      <c r="J109" s="54">
        <v>1</v>
      </c>
      <c r="K109" s="55" t="s">
        <v>116</v>
      </c>
      <c r="L109" s="56"/>
      <c r="M109" s="57">
        <v>0</v>
      </c>
      <c r="N109" s="58">
        <v>0</v>
      </c>
      <c r="O109" s="59">
        <v>0</v>
      </c>
      <c r="P109" s="59">
        <f t="shared" si="39"/>
        <v>0</v>
      </c>
      <c r="Q109" s="59">
        <v>0</v>
      </c>
      <c r="R109" s="59">
        <f t="shared" si="40"/>
        <v>0</v>
      </c>
      <c r="S109" s="60">
        <v>0</v>
      </c>
      <c r="T109" s="61">
        <f t="shared" si="22"/>
        <v>0</v>
      </c>
      <c r="U109" s="62">
        <f t="shared" si="41"/>
        <v>0</v>
      </c>
      <c r="V109" s="62">
        <v>0</v>
      </c>
      <c r="W109" s="62">
        <f t="shared" si="42"/>
        <v>0</v>
      </c>
      <c r="X109" s="63">
        <v>0</v>
      </c>
      <c r="Y109" s="61">
        <f t="shared" si="24"/>
        <v>0</v>
      </c>
    </row>
    <row r="110" spans="1:25" s="26" customFormat="1" ht="30" x14ac:dyDescent="0.25">
      <c r="A110" s="65"/>
      <c r="B110" s="66"/>
      <c r="C110" s="67"/>
      <c r="D110" s="68"/>
      <c r="E110" s="84" t="s">
        <v>129</v>
      </c>
      <c r="F110" s="68" t="s">
        <v>123</v>
      </c>
      <c r="G110" s="68"/>
      <c r="H110" s="85" t="s">
        <v>43</v>
      </c>
      <c r="I110" s="73"/>
      <c r="J110" s="73"/>
      <c r="K110" s="74"/>
      <c r="L110" s="75">
        <v>23100</v>
      </c>
      <c r="M110" s="76">
        <f t="shared" ref="M110:X110" si="43">SUM(M103:M109)</f>
        <v>23210</v>
      </c>
      <c r="N110" s="77">
        <f t="shared" si="43"/>
        <v>68307.03</v>
      </c>
      <c r="O110" s="76">
        <f t="shared" si="43"/>
        <v>23210</v>
      </c>
      <c r="P110" s="76">
        <f t="shared" si="43"/>
        <v>23210</v>
      </c>
      <c r="Q110" s="76">
        <f t="shared" si="43"/>
        <v>0</v>
      </c>
      <c r="R110" s="76">
        <f t="shared" si="43"/>
        <v>23210</v>
      </c>
      <c r="S110" s="77">
        <f t="shared" si="43"/>
        <v>65452.19999999999</v>
      </c>
      <c r="T110" s="78">
        <f t="shared" si="22"/>
        <v>65452.19999999999</v>
      </c>
      <c r="U110" s="76">
        <f t="shared" si="43"/>
        <v>23210</v>
      </c>
      <c r="V110" s="76">
        <f t="shared" si="43"/>
        <v>0</v>
      </c>
      <c r="W110" s="76">
        <f t="shared" si="43"/>
        <v>23210</v>
      </c>
      <c r="X110" s="77">
        <f t="shared" si="43"/>
        <v>65452.19999999999</v>
      </c>
      <c r="Y110" s="78">
        <f t="shared" si="24"/>
        <v>130904.39999999998</v>
      </c>
    </row>
    <row r="111" spans="1:25" s="11" customFormat="1" x14ac:dyDescent="0.25">
      <c r="A111" s="46">
        <v>810</v>
      </c>
      <c r="B111" s="47">
        <v>4715</v>
      </c>
      <c r="C111" s="48">
        <v>4</v>
      </c>
      <c r="D111" s="49" t="s">
        <v>75</v>
      </c>
      <c r="E111" s="83" t="s">
        <v>130</v>
      </c>
      <c r="F111" s="49" t="s">
        <v>131</v>
      </c>
      <c r="G111" s="49" t="s">
        <v>132</v>
      </c>
      <c r="H111" s="82" t="s">
        <v>106</v>
      </c>
      <c r="I111" s="54">
        <v>1</v>
      </c>
      <c r="J111" s="54">
        <v>1</v>
      </c>
      <c r="K111" s="55" t="s">
        <v>116</v>
      </c>
      <c r="L111" s="56"/>
      <c r="M111" s="57">
        <v>839</v>
      </c>
      <c r="N111" s="58">
        <v>2469.1769999999997</v>
      </c>
      <c r="O111" s="59">
        <v>839</v>
      </c>
      <c r="P111" s="59">
        <f t="shared" ref="P111:P118" si="44">M111</f>
        <v>839</v>
      </c>
      <c r="Q111" s="59">
        <v>0</v>
      </c>
      <c r="R111" s="59">
        <f t="shared" ref="R111:R118" si="45">P111+Q111</f>
        <v>839</v>
      </c>
      <c r="S111" s="60">
        <v>2365.98</v>
      </c>
      <c r="T111" s="61">
        <f t="shared" si="22"/>
        <v>2365.98</v>
      </c>
      <c r="U111" s="62">
        <f t="shared" ref="U111:U118" si="46">R111</f>
        <v>839</v>
      </c>
      <c r="V111" s="62">
        <v>0</v>
      </c>
      <c r="W111" s="62">
        <f t="shared" ref="W111:W118" si="47">R111+V111</f>
        <v>839</v>
      </c>
      <c r="X111" s="63">
        <v>2365.98</v>
      </c>
      <c r="Y111" s="61">
        <f t="shared" si="24"/>
        <v>4731.96</v>
      </c>
    </row>
    <row r="112" spans="1:25" s="11" customFormat="1" x14ac:dyDescent="0.25">
      <c r="A112" s="46">
        <v>810</v>
      </c>
      <c r="B112" s="47">
        <v>4722</v>
      </c>
      <c r="C112" s="48">
        <v>4</v>
      </c>
      <c r="D112" s="49" t="s">
        <v>80</v>
      </c>
      <c r="E112" s="83" t="s">
        <v>130</v>
      </c>
      <c r="F112" s="49" t="s">
        <v>131</v>
      </c>
      <c r="G112" s="49" t="s">
        <v>132</v>
      </c>
      <c r="H112" s="82" t="s">
        <v>106</v>
      </c>
      <c r="I112" s="54">
        <v>1</v>
      </c>
      <c r="J112" s="54">
        <v>1</v>
      </c>
      <c r="K112" s="55" t="s">
        <v>116</v>
      </c>
      <c r="L112" s="56"/>
      <c r="M112" s="57">
        <v>83</v>
      </c>
      <c r="N112" s="58">
        <v>244.26900000000001</v>
      </c>
      <c r="O112" s="59">
        <v>83</v>
      </c>
      <c r="P112" s="59">
        <f t="shared" si="44"/>
        <v>83</v>
      </c>
      <c r="Q112" s="59">
        <v>0</v>
      </c>
      <c r="R112" s="59">
        <f t="shared" si="45"/>
        <v>83</v>
      </c>
      <c r="S112" s="60">
        <v>234.06</v>
      </c>
      <c r="T112" s="61">
        <f t="shared" si="22"/>
        <v>234.06</v>
      </c>
      <c r="U112" s="62">
        <f t="shared" si="46"/>
        <v>83</v>
      </c>
      <c r="V112" s="62">
        <v>0</v>
      </c>
      <c r="W112" s="62">
        <f t="shared" si="47"/>
        <v>83</v>
      </c>
      <c r="X112" s="63">
        <v>234.06</v>
      </c>
      <c r="Y112" s="61">
        <f t="shared" si="24"/>
        <v>468.12</v>
      </c>
    </row>
    <row r="113" spans="1:25" s="11" customFormat="1" x14ac:dyDescent="0.25">
      <c r="A113" s="46">
        <v>810</v>
      </c>
      <c r="B113" s="47">
        <v>4735</v>
      </c>
      <c r="C113" s="48">
        <v>4</v>
      </c>
      <c r="D113" s="49" t="s">
        <v>82</v>
      </c>
      <c r="E113" s="83" t="s">
        <v>130</v>
      </c>
      <c r="F113" s="49" t="s">
        <v>131</v>
      </c>
      <c r="G113" s="49" t="s">
        <v>132</v>
      </c>
      <c r="H113" s="82" t="s">
        <v>106</v>
      </c>
      <c r="I113" s="54">
        <v>1</v>
      </c>
      <c r="J113" s="54">
        <v>1</v>
      </c>
      <c r="K113" s="55" t="s">
        <v>116</v>
      </c>
      <c r="L113" s="56"/>
      <c r="M113" s="57">
        <v>25807</v>
      </c>
      <c r="N113" s="58">
        <v>75950.001000000004</v>
      </c>
      <c r="O113" s="59">
        <v>25807</v>
      </c>
      <c r="P113" s="59">
        <f t="shared" si="44"/>
        <v>25807</v>
      </c>
      <c r="Q113" s="59">
        <v>0</v>
      </c>
      <c r="R113" s="59">
        <f t="shared" si="45"/>
        <v>25807</v>
      </c>
      <c r="S113" s="60">
        <v>72775.739999999991</v>
      </c>
      <c r="T113" s="61">
        <f t="shared" si="22"/>
        <v>72775.739999999991</v>
      </c>
      <c r="U113" s="62">
        <f t="shared" si="46"/>
        <v>25807</v>
      </c>
      <c r="V113" s="62">
        <v>0</v>
      </c>
      <c r="W113" s="62">
        <f t="shared" si="47"/>
        <v>25807</v>
      </c>
      <c r="X113" s="63">
        <v>72775.739999999991</v>
      </c>
      <c r="Y113" s="61">
        <f t="shared" si="24"/>
        <v>145551.47999999998</v>
      </c>
    </row>
    <row r="114" spans="1:25" s="11" customFormat="1" x14ac:dyDescent="0.25">
      <c r="A114" s="46">
        <v>810</v>
      </c>
      <c r="B114" s="47">
        <v>4735</v>
      </c>
      <c r="C114" s="48">
        <v>4</v>
      </c>
      <c r="D114" s="49" t="s">
        <v>82</v>
      </c>
      <c r="E114" s="83" t="s">
        <v>130</v>
      </c>
      <c r="F114" s="49" t="s">
        <v>131</v>
      </c>
      <c r="G114" s="49" t="s">
        <v>132</v>
      </c>
      <c r="H114" s="82" t="s">
        <v>106</v>
      </c>
      <c r="I114" s="54">
        <v>1</v>
      </c>
      <c r="J114" s="54">
        <v>1</v>
      </c>
      <c r="K114" s="55" t="s">
        <v>116</v>
      </c>
      <c r="L114" s="56"/>
      <c r="M114" s="57">
        <v>-782</v>
      </c>
      <c r="N114" s="58">
        <v>-2301.4259999999999</v>
      </c>
      <c r="O114" s="59">
        <v>-782</v>
      </c>
      <c r="P114" s="59">
        <f t="shared" si="44"/>
        <v>-782</v>
      </c>
      <c r="Q114" s="59">
        <v>0</v>
      </c>
      <c r="R114" s="59">
        <f t="shared" si="45"/>
        <v>-782</v>
      </c>
      <c r="S114" s="60">
        <v>-2205.2399999999998</v>
      </c>
      <c r="T114" s="61">
        <f t="shared" si="22"/>
        <v>-2205.2399999999998</v>
      </c>
      <c r="U114" s="62">
        <f t="shared" si="46"/>
        <v>-782</v>
      </c>
      <c r="V114" s="62">
        <v>0</v>
      </c>
      <c r="W114" s="62">
        <f t="shared" si="47"/>
        <v>-782</v>
      </c>
      <c r="X114" s="63">
        <v>-2205.2399999999998</v>
      </c>
      <c r="Y114" s="61">
        <f t="shared" si="24"/>
        <v>-4410.4799999999996</v>
      </c>
    </row>
    <row r="115" spans="1:25" s="11" customFormat="1" x14ac:dyDescent="0.25">
      <c r="A115" s="46">
        <v>810</v>
      </c>
      <c r="B115" s="47">
        <v>4740</v>
      </c>
      <c r="C115" s="48">
        <v>4</v>
      </c>
      <c r="D115" s="49" t="s">
        <v>83</v>
      </c>
      <c r="E115" s="83" t="s">
        <v>130</v>
      </c>
      <c r="F115" s="49" t="s">
        <v>131</v>
      </c>
      <c r="G115" s="49" t="s">
        <v>132</v>
      </c>
      <c r="H115" s="82" t="s">
        <v>106</v>
      </c>
      <c r="I115" s="54">
        <v>1</v>
      </c>
      <c r="J115" s="54">
        <v>1</v>
      </c>
      <c r="K115" s="55" t="s">
        <v>116</v>
      </c>
      <c r="L115" s="56"/>
      <c r="M115" s="57">
        <v>782</v>
      </c>
      <c r="N115" s="58">
        <v>2301.4259999999999</v>
      </c>
      <c r="O115" s="59">
        <v>782</v>
      </c>
      <c r="P115" s="59">
        <f t="shared" si="44"/>
        <v>782</v>
      </c>
      <c r="Q115" s="59">
        <v>0</v>
      </c>
      <c r="R115" s="59">
        <f t="shared" si="45"/>
        <v>782</v>
      </c>
      <c r="S115" s="60">
        <v>2205.2399999999998</v>
      </c>
      <c r="T115" s="61">
        <f t="shared" si="22"/>
        <v>2205.2399999999998</v>
      </c>
      <c r="U115" s="62">
        <f t="shared" si="46"/>
        <v>782</v>
      </c>
      <c r="V115" s="62">
        <v>0</v>
      </c>
      <c r="W115" s="62">
        <f t="shared" si="47"/>
        <v>782</v>
      </c>
      <c r="X115" s="63">
        <v>2205.2399999999998</v>
      </c>
      <c r="Y115" s="61">
        <f t="shared" si="24"/>
        <v>4410.4799999999996</v>
      </c>
    </row>
    <row r="116" spans="1:25" s="11" customFormat="1" x14ac:dyDescent="0.25">
      <c r="A116" s="46">
        <v>810</v>
      </c>
      <c r="B116" s="47">
        <v>4740</v>
      </c>
      <c r="C116" s="48">
        <v>4</v>
      </c>
      <c r="D116" s="49" t="s">
        <v>83</v>
      </c>
      <c r="E116" s="83" t="s">
        <v>130</v>
      </c>
      <c r="F116" s="49" t="s">
        <v>131</v>
      </c>
      <c r="G116" s="49" t="s">
        <v>132</v>
      </c>
      <c r="H116" s="82" t="s">
        <v>106</v>
      </c>
      <c r="I116" s="54">
        <v>1</v>
      </c>
      <c r="J116" s="54">
        <v>1</v>
      </c>
      <c r="K116" s="55" t="s">
        <v>116</v>
      </c>
      <c r="L116" s="56"/>
      <c r="M116" s="57">
        <v>3640</v>
      </c>
      <c r="N116" s="58">
        <v>10712.52</v>
      </c>
      <c r="O116" s="59">
        <v>3640</v>
      </c>
      <c r="P116" s="59">
        <f t="shared" si="44"/>
        <v>3640</v>
      </c>
      <c r="Q116" s="59">
        <v>0</v>
      </c>
      <c r="R116" s="59">
        <f t="shared" si="45"/>
        <v>3640</v>
      </c>
      <c r="S116" s="60">
        <v>10264.799999999999</v>
      </c>
      <c r="T116" s="61">
        <f t="shared" si="22"/>
        <v>10264.799999999999</v>
      </c>
      <c r="U116" s="62">
        <f t="shared" si="46"/>
        <v>3640</v>
      </c>
      <c r="V116" s="62">
        <v>0</v>
      </c>
      <c r="W116" s="62">
        <f t="shared" si="47"/>
        <v>3640</v>
      </c>
      <c r="X116" s="63">
        <v>10264.799999999999</v>
      </c>
      <c r="Y116" s="61">
        <f t="shared" si="24"/>
        <v>20529.599999999999</v>
      </c>
    </row>
    <row r="117" spans="1:25" s="26" customFormat="1" x14ac:dyDescent="0.25">
      <c r="A117" s="46">
        <v>810</v>
      </c>
      <c r="B117" s="47">
        <v>4744</v>
      </c>
      <c r="C117" s="48">
        <v>4</v>
      </c>
      <c r="D117" s="49" t="s">
        <v>85</v>
      </c>
      <c r="E117" s="83" t="s">
        <v>130</v>
      </c>
      <c r="F117" s="49" t="s">
        <v>131</v>
      </c>
      <c r="G117" s="49" t="s">
        <v>132</v>
      </c>
      <c r="H117" s="82" t="s">
        <v>106</v>
      </c>
      <c r="I117" s="54">
        <v>1</v>
      </c>
      <c r="J117" s="54">
        <v>1</v>
      </c>
      <c r="K117" s="55" t="s">
        <v>116</v>
      </c>
      <c r="L117" s="56"/>
      <c r="M117" s="57">
        <v>657</v>
      </c>
      <c r="N117" s="58">
        <v>1933.5509999999999</v>
      </c>
      <c r="O117" s="59">
        <v>657</v>
      </c>
      <c r="P117" s="59">
        <f t="shared" si="44"/>
        <v>657</v>
      </c>
      <c r="Q117" s="59">
        <v>0</v>
      </c>
      <c r="R117" s="59">
        <f t="shared" si="45"/>
        <v>657</v>
      </c>
      <c r="S117" s="60">
        <v>1852.7399999999998</v>
      </c>
      <c r="T117" s="61">
        <f t="shared" si="22"/>
        <v>1852.7399999999998</v>
      </c>
      <c r="U117" s="62">
        <f t="shared" si="46"/>
        <v>657</v>
      </c>
      <c r="V117" s="62">
        <v>0</v>
      </c>
      <c r="W117" s="62">
        <f t="shared" si="47"/>
        <v>657</v>
      </c>
      <c r="X117" s="63">
        <v>1852.7399999999998</v>
      </c>
      <c r="Y117" s="61">
        <f t="shared" si="24"/>
        <v>3705.4799999999996</v>
      </c>
    </row>
    <row r="118" spans="1:25" s="11" customFormat="1" x14ac:dyDescent="0.25">
      <c r="A118" s="46">
        <v>810</v>
      </c>
      <c r="B118" s="47">
        <v>4745</v>
      </c>
      <c r="C118" s="48">
        <v>4</v>
      </c>
      <c r="D118" s="49" t="s">
        <v>86</v>
      </c>
      <c r="E118" s="83" t="s">
        <v>130</v>
      </c>
      <c r="F118" s="49" t="s">
        <v>131</v>
      </c>
      <c r="G118" s="49" t="s">
        <v>132</v>
      </c>
      <c r="H118" s="82" t="s">
        <v>106</v>
      </c>
      <c r="I118" s="54">
        <v>1</v>
      </c>
      <c r="J118" s="54">
        <v>1</v>
      </c>
      <c r="K118" s="55" t="s">
        <v>116</v>
      </c>
      <c r="L118" s="56"/>
      <c r="M118" s="57">
        <v>774</v>
      </c>
      <c r="N118" s="58">
        <v>2277.8820000000001</v>
      </c>
      <c r="O118" s="59">
        <v>774</v>
      </c>
      <c r="P118" s="59">
        <f t="shared" si="44"/>
        <v>774</v>
      </c>
      <c r="Q118" s="59">
        <v>0</v>
      </c>
      <c r="R118" s="59">
        <f t="shared" si="45"/>
        <v>774</v>
      </c>
      <c r="S118" s="60">
        <v>2182.6799999999998</v>
      </c>
      <c r="T118" s="61">
        <f t="shared" si="22"/>
        <v>2182.6799999999998</v>
      </c>
      <c r="U118" s="62">
        <f t="shared" si="46"/>
        <v>774</v>
      </c>
      <c r="V118" s="62">
        <v>0</v>
      </c>
      <c r="W118" s="62">
        <f t="shared" si="47"/>
        <v>774</v>
      </c>
      <c r="X118" s="63">
        <v>2182.6799999999998</v>
      </c>
      <c r="Y118" s="61">
        <f t="shared" si="24"/>
        <v>4365.3599999999997</v>
      </c>
    </row>
    <row r="119" spans="1:25" s="26" customFormat="1" ht="30" x14ac:dyDescent="0.25">
      <c r="A119" s="65"/>
      <c r="B119" s="66"/>
      <c r="C119" s="67"/>
      <c r="D119" s="68"/>
      <c r="E119" s="84" t="s">
        <v>133</v>
      </c>
      <c r="F119" s="68" t="s">
        <v>131</v>
      </c>
      <c r="G119" s="68"/>
      <c r="H119" s="85" t="s">
        <v>106</v>
      </c>
      <c r="I119" s="73"/>
      <c r="J119" s="73"/>
      <c r="K119" s="74"/>
      <c r="L119" s="75">
        <v>31800</v>
      </c>
      <c r="M119" s="76">
        <f t="shared" ref="M119:X119" si="48">SUM(M111:M118)</f>
        <v>31800</v>
      </c>
      <c r="N119" s="77">
        <f t="shared" si="48"/>
        <v>93587.400000000009</v>
      </c>
      <c r="O119" s="76">
        <f t="shared" si="48"/>
        <v>31800</v>
      </c>
      <c r="P119" s="76">
        <f t="shared" si="48"/>
        <v>31800</v>
      </c>
      <c r="Q119" s="76">
        <f t="shared" si="48"/>
        <v>0</v>
      </c>
      <c r="R119" s="76">
        <f t="shared" si="48"/>
        <v>31800</v>
      </c>
      <c r="S119" s="77">
        <f t="shared" si="48"/>
        <v>89675.999999999985</v>
      </c>
      <c r="T119" s="78">
        <f t="shared" si="22"/>
        <v>89675.999999999985</v>
      </c>
      <c r="U119" s="76">
        <f t="shared" si="48"/>
        <v>31800</v>
      </c>
      <c r="V119" s="76">
        <f t="shared" si="48"/>
        <v>0</v>
      </c>
      <c r="W119" s="76">
        <f t="shared" si="48"/>
        <v>31800</v>
      </c>
      <c r="X119" s="77">
        <f t="shared" si="48"/>
        <v>89675.999999999985</v>
      </c>
      <c r="Y119" s="78">
        <f t="shared" si="24"/>
        <v>179351.99999999997</v>
      </c>
    </row>
    <row r="120" spans="1:25" s="11" customFormat="1" x14ac:dyDescent="0.25">
      <c r="A120" s="46">
        <v>82</v>
      </c>
      <c r="B120" s="47">
        <v>1349</v>
      </c>
      <c r="C120" s="48">
        <v>4</v>
      </c>
      <c r="D120" s="49" t="s">
        <v>48</v>
      </c>
      <c r="E120" s="83" t="s">
        <v>134</v>
      </c>
      <c r="F120" s="49" t="s">
        <v>135</v>
      </c>
      <c r="G120" s="49" t="s">
        <v>136</v>
      </c>
      <c r="H120" s="82" t="s">
        <v>43</v>
      </c>
      <c r="I120" s="54">
        <v>1</v>
      </c>
      <c r="J120" s="54">
        <v>8</v>
      </c>
      <c r="K120" s="55" t="s">
        <v>96</v>
      </c>
      <c r="L120" s="56"/>
      <c r="M120" s="57">
        <v>6124</v>
      </c>
      <c r="N120" s="58">
        <v>0</v>
      </c>
      <c r="O120" s="59">
        <v>7385</v>
      </c>
      <c r="P120" s="59">
        <f>M120</f>
        <v>6124</v>
      </c>
      <c r="Q120" s="59">
        <v>-4386</v>
      </c>
      <c r="R120" s="59">
        <f>P120+Q120</f>
        <v>1738</v>
      </c>
      <c r="S120" s="60">
        <v>0</v>
      </c>
      <c r="T120" s="61">
        <f t="shared" si="22"/>
        <v>0</v>
      </c>
      <c r="U120" s="62">
        <f>R120</f>
        <v>1738</v>
      </c>
      <c r="V120" s="62">
        <v>0</v>
      </c>
      <c r="W120" s="62">
        <f>R120+V120</f>
        <v>1738</v>
      </c>
      <c r="X120" s="63">
        <v>0</v>
      </c>
      <c r="Y120" s="61">
        <f t="shared" si="24"/>
        <v>0</v>
      </c>
    </row>
    <row r="121" spans="1:25" s="11" customFormat="1" x14ac:dyDescent="0.25">
      <c r="A121" s="46">
        <v>82</v>
      </c>
      <c r="B121" s="47">
        <v>1349</v>
      </c>
      <c r="C121" s="48">
        <v>4</v>
      </c>
      <c r="D121" s="49" t="s">
        <v>48</v>
      </c>
      <c r="E121" s="83" t="s">
        <v>134</v>
      </c>
      <c r="F121" s="49" t="s">
        <v>135</v>
      </c>
      <c r="G121" s="49" t="s">
        <v>136</v>
      </c>
      <c r="H121" s="82" t="s">
        <v>43</v>
      </c>
      <c r="I121" s="54">
        <v>1</v>
      </c>
      <c r="J121" s="54">
        <v>1</v>
      </c>
      <c r="K121" s="55" t="s">
        <v>116</v>
      </c>
      <c r="L121" s="56"/>
      <c r="M121" s="57">
        <v>0</v>
      </c>
      <c r="N121" s="58">
        <v>0</v>
      </c>
      <c r="O121" s="59">
        <v>0</v>
      </c>
      <c r="P121" s="59">
        <v>0</v>
      </c>
      <c r="Q121" s="59">
        <v>4386</v>
      </c>
      <c r="R121" s="59">
        <f>P121+Q121</f>
        <v>4386</v>
      </c>
      <c r="S121" s="60">
        <v>0</v>
      </c>
      <c r="T121" s="61">
        <f t="shared" si="22"/>
        <v>0</v>
      </c>
      <c r="U121" s="62">
        <f>R121</f>
        <v>4386</v>
      </c>
      <c r="V121" s="62">
        <v>0</v>
      </c>
      <c r="W121" s="62">
        <f>R121+V121</f>
        <v>4386</v>
      </c>
      <c r="X121" s="63">
        <v>0</v>
      </c>
      <c r="Y121" s="61">
        <f t="shared" si="24"/>
        <v>0</v>
      </c>
    </row>
    <row r="122" spans="1:25" s="11" customFormat="1" x14ac:dyDescent="0.25">
      <c r="A122" s="46">
        <v>400</v>
      </c>
      <c r="B122" s="47">
        <v>3154</v>
      </c>
      <c r="C122" s="48">
        <v>4</v>
      </c>
      <c r="D122" s="49" t="s">
        <v>137</v>
      </c>
      <c r="E122" s="83" t="s">
        <v>134</v>
      </c>
      <c r="F122" s="49" t="s">
        <v>135</v>
      </c>
      <c r="G122" s="49" t="s">
        <v>136</v>
      </c>
      <c r="H122" s="82" t="s">
        <v>43</v>
      </c>
      <c r="I122" s="54">
        <v>1</v>
      </c>
      <c r="J122" s="54">
        <v>1</v>
      </c>
      <c r="K122" s="55" t="s">
        <v>116</v>
      </c>
      <c r="L122" s="56"/>
      <c r="M122" s="57">
        <v>1154</v>
      </c>
      <c r="N122" s="58">
        <v>0</v>
      </c>
      <c r="O122" s="59">
        <v>0</v>
      </c>
      <c r="P122" s="59">
        <f>M122</f>
        <v>1154</v>
      </c>
      <c r="Q122" s="59">
        <v>0</v>
      </c>
      <c r="R122" s="59">
        <f>P122+Q122</f>
        <v>1154</v>
      </c>
      <c r="S122" s="60">
        <v>3254.2799999999997</v>
      </c>
      <c r="T122" s="61">
        <f t="shared" si="22"/>
        <v>3254.2799999999997</v>
      </c>
      <c r="U122" s="62">
        <f>R122</f>
        <v>1154</v>
      </c>
      <c r="V122" s="62">
        <v>0</v>
      </c>
      <c r="W122" s="62">
        <f>R122+V122</f>
        <v>1154</v>
      </c>
      <c r="X122" s="63">
        <v>3254.2799999999997</v>
      </c>
      <c r="Y122" s="61">
        <f t="shared" si="24"/>
        <v>6508.5599999999995</v>
      </c>
    </row>
    <row r="123" spans="1:25" s="11" customFormat="1" x14ac:dyDescent="0.25">
      <c r="A123" s="46">
        <v>400</v>
      </c>
      <c r="B123" s="47">
        <v>3154</v>
      </c>
      <c r="C123" s="48">
        <v>4</v>
      </c>
      <c r="D123" s="49" t="s">
        <v>137</v>
      </c>
      <c r="E123" s="83" t="s">
        <v>134</v>
      </c>
      <c r="F123" s="49" t="s">
        <v>135</v>
      </c>
      <c r="G123" s="49" t="s">
        <v>136</v>
      </c>
      <c r="H123" s="82" t="s">
        <v>43</v>
      </c>
      <c r="I123" s="54">
        <v>3</v>
      </c>
      <c r="J123" s="54">
        <v>3</v>
      </c>
      <c r="K123" s="55" t="s">
        <v>59</v>
      </c>
      <c r="L123" s="56"/>
      <c r="M123" s="57">
        <v>107</v>
      </c>
      <c r="N123" s="58">
        <v>0</v>
      </c>
      <c r="O123" s="59">
        <v>0</v>
      </c>
      <c r="P123" s="59">
        <f>M123</f>
        <v>107</v>
      </c>
      <c r="Q123" s="59">
        <v>0</v>
      </c>
      <c r="R123" s="59">
        <f>P123+Q123</f>
        <v>107</v>
      </c>
      <c r="S123" s="60">
        <v>112.35</v>
      </c>
      <c r="T123" s="61">
        <f t="shared" si="22"/>
        <v>112.35</v>
      </c>
      <c r="U123" s="62">
        <f>R123</f>
        <v>107</v>
      </c>
      <c r="V123" s="62">
        <v>0</v>
      </c>
      <c r="W123" s="62">
        <f>R123+V123</f>
        <v>107</v>
      </c>
      <c r="X123" s="63">
        <v>112.35</v>
      </c>
      <c r="Y123" s="61">
        <f t="shared" si="24"/>
        <v>224.7</v>
      </c>
    </row>
    <row r="124" spans="1:25" s="11" customFormat="1" x14ac:dyDescent="0.25">
      <c r="A124" s="46">
        <v>702</v>
      </c>
      <c r="B124" s="47">
        <v>4461</v>
      </c>
      <c r="C124" s="48">
        <v>4</v>
      </c>
      <c r="D124" s="49" t="s">
        <v>138</v>
      </c>
      <c r="E124" s="83" t="s">
        <v>134</v>
      </c>
      <c r="F124" s="49" t="s">
        <v>135</v>
      </c>
      <c r="G124" s="49" t="s">
        <v>136</v>
      </c>
      <c r="H124" s="82" t="s">
        <v>43</v>
      </c>
      <c r="I124" s="54">
        <v>1</v>
      </c>
      <c r="J124" s="54">
        <v>1</v>
      </c>
      <c r="K124" s="55" t="s">
        <v>116</v>
      </c>
      <c r="L124" s="56"/>
      <c r="M124" s="57">
        <v>415</v>
      </c>
      <c r="N124" s="58">
        <v>1221.345</v>
      </c>
      <c r="O124" s="59">
        <v>415</v>
      </c>
      <c r="P124" s="59">
        <f>M124</f>
        <v>415</v>
      </c>
      <c r="Q124" s="59">
        <v>0</v>
      </c>
      <c r="R124" s="59">
        <f>P124+Q124</f>
        <v>415</v>
      </c>
      <c r="S124" s="60">
        <v>1170.3</v>
      </c>
      <c r="T124" s="61">
        <f t="shared" si="22"/>
        <v>1170.3</v>
      </c>
      <c r="U124" s="62">
        <f>R124</f>
        <v>415</v>
      </c>
      <c r="V124" s="62">
        <v>0</v>
      </c>
      <c r="W124" s="62">
        <f>R124+V124</f>
        <v>415</v>
      </c>
      <c r="X124" s="63">
        <v>1170.3</v>
      </c>
      <c r="Y124" s="61">
        <f t="shared" si="24"/>
        <v>2340.6</v>
      </c>
    </row>
    <row r="125" spans="1:25" s="26" customFormat="1" ht="30" x14ac:dyDescent="0.25">
      <c r="A125" s="65"/>
      <c r="B125" s="66"/>
      <c r="C125" s="67"/>
      <c r="D125" s="68"/>
      <c r="E125" s="84" t="s">
        <v>139</v>
      </c>
      <c r="F125" s="68" t="s">
        <v>135</v>
      </c>
      <c r="G125" s="68"/>
      <c r="H125" s="85" t="s">
        <v>43</v>
      </c>
      <c r="I125" s="73"/>
      <c r="J125" s="73"/>
      <c r="K125" s="74"/>
      <c r="L125" s="75">
        <v>7800</v>
      </c>
      <c r="M125" s="76">
        <f t="shared" ref="M125:X125" si="49">SUM(M120:M124)</f>
        <v>7800</v>
      </c>
      <c r="N125" s="77">
        <f t="shared" si="49"/>
        <v>1221.345</v>
      </c>
      <c r="O125" s="76">
        <f t="shared" si="49"/>
        <v>7800</v>
      </c>
      <c r="P125" s="76">
        <f t="shared" si="49"/>
        <v>7800</v>
      </c>
      <c r="Q125" s="76">
        <f t="shared" si="49"/>
        <v>0</v>
      </c>
      <c r="R125" s="76">
        <f t="shared" si="49"/>
        <v>7800</v>
      </c>
      <c r="S125" s="77">
        <f t="shared" si="49"/>
        <v>4536.9299999999994</v>
      </c>
      <c r="T125" s="78">
        <f t="shared" si="22"/>
        <v>4536.9299999999994</v>
      </c>
      <c r="U125" s="76">
        <f t="shared" si="49"/>
        <v>7800</v>
      </c>
      <c r="V125" s="76">
        <f t="shared" si="49"/>
        <v>0</v>
      </c>
      <c r="W125" s="76">
        <f t="shared" si="49"/>
        <v>7800</v>
      </c>
      <c r="X125" s="78">
        <f t="shared" si="49"/>
        <v>4536.9299999999994</v>
      </c>
      <c r="Y125" s="78">
        <f t="shared" si="24"/>
        <v>9073.8599999999988</v>
      </c>
    </row>
    <row r="126" spans="1:25" s="26" customFormat="1" x14ac:dyDescent="0.25">
      <c r="A126" s="46">
        <v>82</v>
      </c>
      <c r="B126" s="47">
        <v>1349</v>
      </c>
      <c r="C126" s="48">
        <v>4</v>
      </c>
      <c r="D126" s="49" t="s">
        <v>48</v>
      </c>
      <c r="E126" s="83" t="s">
        <v>140</v>
      </c>
      <c r="F126" s="49" t="s">
        <v>141</v>
      </c>
      <c r="G126" s="49" t="s">
        <v>142</v>
      </c>
      <c r="H126" s="82" t="s">
        <v>43</v>
      </c>
      <c r="I126" s="54">
        <v>1</v>
      </c>
      <c r="J126" s="54">
        <v>11</v>
      </c>
      <c r="K126" s="55" t="s">
        <v>143</v>
      </c>
      <c r="L126" s="56"/>
      <c r="M126" s="57">
        <v>6184</v>
      </c>
      <c r="N126" s="58">
        <v>0</v>
      </c>
      <c r="O126" s="59">
        <v>0</v>
      </c>
      <c r="P126" s="86">
        <f>M126</f>
        <v>6184</v>
      </c>
      <c r="Q126" s="86">
        <v>0</v>
      </c>
      <c r="R126" s="86">
        <f>P126+Q126</f>
        <v>6184</v>
      </c>
      <c r="S126" s="60">
        <v>0</v>
      </c>
      <c r="T126" s="61">
        <f t="shared" si="22"/>
        <v>0</v>
      </c>
      <c r="U126" s="87">
        <f t="shared" ref="U126:U164" si="50">R126</f>
        <v>6184</v>
      </c>
      <c r="V126" s="87">
        <v>-6184</v>
      </c>
      <c r="W126" s="87">
        <f t="shared" ref="W126:W132" si="51">SUM(U126+V126)</f>
        <v>0</v>
      </c>
      <c r="X126" s="63">
        <v>0</v>
      </c>
      <c r="Y126" s="61">
        <f t="shared" si="24"/>
        <v>0</v>
      </c>
    </row>
    <row r="127" spans="1:25" s="26" customFormat="1" x14ac:dyDescent="0.25">
      <c r="A127" s="46">
        <v>82</v>
      </c>
      <c r="B127" s="47">
        <v>1349</v>
      </c>
      <c r="C127" s="48">
        <v>4</v>
      </c>
      <c r="D127" s="49" t="s">
        <v>48</v>
      </c>
      <c r="E127" s="83" t="s">
        <v>140</v>
      </c>
      <c r="F127" s="49" t="s">
        <v>141</v>
      </c>
      <c r="G127" s="49" t="s">
        <v>142</v>
      </c>
      <c r="H127" s="82" t="s">
        <v>43</v>
      </c>
      <c r="I127" s="54">
        <v>1</v>
      </c>
      <c r="J127" s="54">
        <v>11</v>
      </c>
      <c r="K127" s="55" t="s">
        <v>143</v>
      </c>
      <c r="L127" s="56"/>
      <c r="M127" s="57">
        <v>0</v>
      </c>
      <c r="N127" s="58">
        <v>0</v>
      </c>
      <c r="O127" s="59">
        <v>0</v>
      </c>
      <c r="P127" s="86">
        <v>6184</v>
      </c>
      <c r="Q127" s="86">
        <v>-1777</v>
      </c>
      <c r="R127" s="86">
        <f>P127+Q127</f>
        <v>4407</v>
      </c>
      <c r="S127" s="60">
        <v>0</v>
      </c>
      <c r="T127" s="61">
        <f t="shared" si="22"/>
        <v>0</v>
      </c>
      <c r="U127" s="87">
        <f t="shared" si="50"/>
        <v>4407</v>
      </c>
      <c r="V127" s="87">
        <v>0</v>
      </c>
      <c r="W127" s="87">
        <f t="shared" si="51"/>
        <v>4407</v>
      </c>
      <c r="X127" s="63">
        <v>0</v>
      </c>
      <c r="Y127" s="61">
        <f t="shared" si="24"/>
        <v>0</v>
      </c>
    </row>
    <row r="128" spans="1:25" s="26" customFormat="1" x14ac:dyDescent="0.25">
      <c r="A128" s="46">
        <v>82</v>
      </c>
      <c r="B128" s="47">
        <v>1349</v>
      </c>
      <c r="C128" s="48">
        <v>4</v>
      </c>
      <c r="D128" s="49" t="s">
        <v>48</v>
      </c>
      <c r="E128" s="83" t="s">
        <v>140</v>
      </c>
      <c r="F128" s="49" t="s">
        <v>141</v>
      </c>
      <c r="G128" s="49" t="s">
        <v>142</v>
      </c>
      <c r="H128" s="82" t="s">
        <v>43</v>
      </c>
      <c r="I128" s="54">
        <v>1</v>
      </c>
      <c r="J128" s="54">
        <v>11</v>
      </c>
      <c r="K128" s="55" t="s">
        <v>143</v>
      </c>
      <c r="L128" s="56"/>
      <c r="M128" s="57">
        <v>0</v>
      </c>
      <c r="N128" s="58">
        <v>0</v>
      </c>
      <c r="O128" s="59">
        <v>0</v>
      </c>
      <c r="P128" s="86">
        <v>-6184</v>
      </c>
      <c r="Q128" s="86">
        <v>0</v>
      </c>
      <c r="R128" s="86">
        <f>P128+Q128</f>
        <v>-6184</v>
      </c>
      <c r="S128" s="60">
        <v>0</v>
      </c>
      <c r="T128" s="61">
        <f t="shared" si="22"/>
        <v>0</v>
      </c>
      <c r="U128" s="87">
        <f t="shared" si="50"/>
        <v>-6184</v>
      </c>
      <c r="V128" s="87">
        <v>6184</v>
      </c>
      <c r="W128" s="87">
        <f t="shared" si="51"/>
        <v>0</v>
      </c>
      <c r="X128" s="63">
        <v>0</v>
      </c>
      <c r="Y128" s="61">
        <f t="shared" si="24"/>
        <v>0</v>
      </c>
    </row>
    <row r="129" spans="1:25" s="26" customFormat="1" x14ac:dyDescent="0.25">
      <c r="A129" s="46">
        <v>82</v>
      </c>
      <c r="B129" s="47">
        <v>1349</v>
      </c>
      <c r="C129" s="48">
        <v>4</v>
      </c>
      <c r="D129" s="49" t="s">
        <v>48</v>
      </c>
      <c r="E129" s="83" t="s">
        <v>140</v>
      </c>
      <c r="F129" s="49" t="s">
        <v>141</v>
      </c>
      <c r="G129" s="49" t="s">
        <v>142</v>
      </c>
      <c r="H129" s="82" t="s">
        <v>43</v>
      </c>
      <c r="I129" s="54">
        <v>1</v>
      </c>
      <c r="J129" s="54">
        <v>11</v>
      </c>
      <c r="K129" s="55" t="s">
        <v>143</v>
      </c>
      <c r="L129" s="56"/>
      <c r="M129" s="57">
        <v>0</v>
      </c>
      <c r="N129" s="58">
        <v>0</v>
      </c>
      <c r="O129" s="59">
        <v>0</v>
      </c>
      <c r="P129" s="86">
        <v>0</v>
      </c>
      <c r="Q129" s="86">
        <v>-6184</v>
      </c>
      <c r="R129" s="86">
        <v>-6184</v>
      </c>
      <c r="S129" s="60">
        <v>0</v>
      </c>
      <c r="T129" s="61">
        <f t="shared" si="22"/>
        <v>0</v>
      </c>
      <c r="U129" s="87">
        <f t="shared" si="50"/>
        <v>-6184</v>
      </c>
      <c r="V129" s="87">
        <v>6184</v>
      </c>
      <c r="W129" s="87">
        <f t="shared" si="51"/>
        <v>0</v>
      </c>
      <c r="X129" s="63">
        <v>0</v>
      </c>
      <c r="Y129" s="61">
        <f t="shared" si="24"/>
        <v>0</v>
      </c>
    </row>
    <row r="130" spans="1:25" s="26" customFormat="1" x14ac:dyDescent="0.25">
      <c r="A130" s="46">
        <v>82</v>
      </c>
      <c r="B130" s="47">
        <v>1349</v>
      </c>
      <c r="C130" s="48">
        <v>4</v>
      </c>
      <c r="D130" s="49" t="s">
        <v>48</v>
      </c>
      <c r="E130" s="83" t="s">
        <v>140</v>
      </c>
      <c r="F130" s="49" t="s">
        <v>141</v>
      </c>
      <c r="G130" s="49" t="s">
        <v>142</v>
      </c>
      <c r="H130" s="82" t="s">
        <v>43</v>
      </c>
      <c r="I130" s="54">
        <v>1</v>
      </c>
      <c r="J130" s="54">
        <v>11</v>
      </c>
      <c r="K130" s="55" t="s">
        <v>143</v>
      </c>
      <c r="L130" s="56"/>
      <c r="M130" s="57">
        <v>0</v>
      </c>
      <c r="N130" s="58">
        <v>0</v>
      </c>
      <c r="O130" s="59">
        <v>0</v>
      </c>
      <c r="P130" s="86">
        <v>0</v>
      </c>
      <c r="Q130" s="86">
        <v>6184</v>
      </c>
      <c r="R130" s="86">
        <f>P130+Q130</f>
        <v>6184</v>
      </c>
      <c r="S130" s="60">
        <v>0</v>
      </c>
      <c r="T130" s="61">
        <f t="shared" ref="T130:T193" si="52">S130</f>
        <v>0</v>
      </c>
      <c r="U130" s="87">
        <f t="shared" si="50"/>
        <v>6184</v>
      </c>
      <c r="V130" s="87">
        <v>-6184</v>
      </c>
      <c r="W130" s="87">
        <f t="shared" si="51"/>
        <v>0</v>
      </c>
      <c r="X130" s="63">
        <v>0</v>
      </c>
      <c r="Y130" s="61">
        <f t="shared" si="24"/>
        <v>0</v>
      </c>
    </row>
    <row r="131" spans="1:25" s="11" customFormat="1" x14ac:dyDescent="0.25">
      <c r="A131" s="46">
        <v>82</v>
      </c>
      <c r="B131" s="47">
        <v>1349</v>
      </c>
      <c r="C131" s="48">
        <v>4</v>
      </c>
      <c r="D131" s="49" t="s">
        <v>48</v>
      </c>
      <c r="E131" s="83" t="s">
        <v>140</v>
      </c>
      <c r="F131" s="49" t="s">
        <v>141</v>
      </c>
      <c r="G131" s="49" t="s">
        <v>142</v>
      </c>
      <c r="H131" s="82" t="s">
        <v>43</v>
      </c>
      <c r="I131" s="54">
        <v>1</v>
      </c>
      <c r="J131" s="54">
        <v>8</v>
      </c>
      <c r="K131" s="55" t="s">
        <v>96</v>
      </c>
      <c r="L131" s="56"/>
      <c r="M131" s="57">
        <v>0</v>
      </c>
      <c r="N131" s="58">
        <v>0</v>
      </c>
      <c r="O131" s="59">
        <v>0</v>
      </c>
      <c r="P131" s="86">
        <v>0</v>
      </c>
      <c r="Q131" s="86">
        <v>1777</v>
      </c>
      <c r="R131" s="86">
        <f>P131+Q131</f>
        <v>1777</v>
      </c>
      <c r="S131" s="60">
        <v>0</v>
      </c>
      <c r="T131" s="61">
        <f t="shared" si="52"/>
        <v>0</v>
      </c>
      <c r="U131" s="87">
        <f t="shared" si="50"/>
        <v>1777</v>
      </c>
      <c r="V131" s="87">
        <v>-1777</v>
      </c>
      <c r="W131" s="87">
        <f t="shared" si="51"/>
        <v>0</v>
      </c>
      <c r="X131" s="63">
        <v>0</v>
      </c>
      <c r="Y131" s="61">
        <f t="shared" si="24"/>
        <v>0</v>
      </c>
    </row>
    <row r="132" spans="1:25" s="11" customFormat="1" x14ac:dyDescent="0.25">
      <c r="A132" s="46">
        <v>82</v>
      </c>
      <c r="B132" s="47">
        <v>1349</v>
      </c>
      <c r="C132" s="48">
        <v>4</v>
      </c>
      <c r="D132" s="49" t="s">
        <v>48</v>
      </c>
      <c r="E132" s="83" t="s">
        <v>140</v>
      </c>
      <c r="F132" s="49" t="s">
        <v>141</v>
      </c>
      <c r="G132" s="49" t="s">
        <v>142</v>
      </c>
      <c r="H132" s="82" t="s">
        <v>43</v>
      </c>
      <c r="I132" s="54">
        <v>1</v>
      </c>
      <c r="J132" s="54">
        <v>8</v>
      </c>
      <c r="K132" s="55" t="s">
        <v>96</v>
      </c>
      <c r="L132" s="56"/>
      <c r="M132" s="57">
        <v>0</v>
      </c>
      <c r="N132" s="58">
        <v>0</v>
      </c>
      <c r="O132" s="59">
        <v>0</v>
      </c>
      <c r="P132" s="86">
        <v>0</v>
      </c>
      <c r="Q132" s="86">
        <v>-1777</v>
      </c>
      <c r="R132" s="86">
        <v>-1777</v>
      </c>
      <c r="S132" s="60">
        <v>0</v>
      </c>
      <c r="T132" s="61">
        <f t="shared" si="52"/>
        <v>0</v>
      </c>
      <c r="U132" s="87">
        <f t="shared" si="50"/>
        <v>-1777</v>
      </c>
      <c r="V132" s="87">
        <v>1777</v>
      </c>
      <c r="W132" s="87">
        <f t="shared" si="51"/>
        <v>0</v>
      </c>
      <c r="X132" s="63">
        <v>0</v>
      </c>
      <c r="Y132" s="61">
        <f t="shared" si="24"/>
        <v>0</v>
      </c>
    </row>
    <row r="133" spans="1:25" s="11" customFormat="1" x14ac:dyDescent="0.25">
      <c r="A133" s="46">
        <v>101</v>
      </c>
      <c r="B133" s="47">
        <v>1522</v>
      </c>
      <c r="C133" s="48">
        <v>4</v>
      </c>
      <c r="D133" s="49" t="s">
        <v>144</v>
      </c>
      <c r="E133" s="83" t="s">
        <v>140</v>
      </c>
      <c r="F133" s="49" t="s">
        <v>141</v>
      </c>
      <c r="G133" s="49" t="s">
        <v>142</v>
      </c>
      <c r="H133" s="82" t="s">
        <v>43</v>
      </c>
      <c r="I133" s="54">
        <v>1</v>
      </c>
      <c r="J133" s="54">
        <v>1</v>
      </c>
      <c r="K133" s="55" t="s">
        <v>116</v>
      </c>
      <c r="L133" s="56"/>
      <c r="M133" s="57">
        <v>13404</v>
      </c>
      <c r="N133" s="58">
        <v>39447.972000000002</v>
      </c>
      <c r="O133" s="59">
        <v>13404</v>
      </c>
      <c r="P133" s="86">
        <f>M133</f>
        <v>13404</v>
      </c>
      <c r="Q133" s="86">
        <v>0</v>
      </c>
      <c r="R133" s="86">
        <f t="shared" ref="R133:R164" si="53">P133+Q133</f>
        <v>13404</v>
      </c>
      <c r="S133" s="60">
        <v>25199.519999999997</v>
      </c>
      <c r="T133" s="61">
        <f t="shared" si="52"/>
        <v>25199.519999999997</v>
      </c>
      <c r="U133" s="87">
        <f t="shared" si="50"/>
        <v>13404</v>
      </c>
      <c r="V133" s="88">
        <v>-13404</v>
      </c>
      <c r="W133" s="87">
        <f t="shared" ref="W133:W164" si="54">U133+V133</f>
        <v>0</v>
      </c>
      <c r="X133" s="63">
        <v>0</v>
      </c>
      <c r="Y133" s="61">
        <f t="shared" si="24"/>
        <v>25199.519999999997</v>
      </c>
    </row>
    <row r="134" spans="1:25" s="11" customFormat="1" x14ac:dyDescent="0.25">
      <c r="A134" s="46">
        <v>101</v>
      </c>
      <c r="B134" s="47">
        <v>1522</v>
      </c>
      <c r="C134" s="48">
        <v>4</v>
      </c>
      <c r="D134" s="49" t="s">
        <v>144</v>
      </c>
      <c r="E134" s="83" t="s">
        <v>140</v>
      </c>
      <c r="F134" s="49" t="s">
        <v>141</v>
      </c>
      <c r="G134" s="49" t="s">
        <v>142</v>
      </c>
      <c r="H134" s="82" t="s">
        <v>43</v>
      </c>
      <c r="I134" s="54">
        <v>1</v>
      </c>
      <c r="J134" s="54">
        <v>3</v>
      </c>
      <c r="K134" s="55" t="s">
        <v>59</v>
      </c>
      <c r="L134" s="56"/>
      <c r="M134" s="57">
        <v>4386</v>
      </c>
      <c r="N134" s="58">
        <v>4605.2999999999993</v>
      </c>
      <c r="O134" s="59">
        <v>4386</v>
      </c>
      <c r="P134" s="86">
        <f>M134</f>
        <v>4386</v>
      </c>
      <c r="Q134" s="86">
        <v>0</v>
      </c>
      <c r="R134" s="86">
        <f t="shared" si="53"/>
        <v>4386</v>
      </c>
      <c r="S134" s="60">
        <v>3070.2</v>
      </c>
      <c r="T134" s="61">
        <f t="shared" si="52"/>
        <v>3070.2</v>
      </c>
      <c r="U134" s="87">
        <f t="shared" si="50"/>
        <v>4386</v>
      </c>
      <c r="V134" s="88">
        <v>-4386</v>
      </c>
      <c r="W134" s="87">
        <f t="shared" si="54"/>
        <v>0</v>
      </c>
      <c r="X134" s="63">
        <v>0</v>
      </c>
      <c r="Y134" s="61">
        <f t="shared" si="24"/>
        <v>3070.2</v>
      </c>
    </row>
    <row r="135" spans="1:25" s="11" customFormat="1" x14ac:dyDescent="0.25">
      <c r="A135" s="46">
        <v>101</v>
      </c>
      <c r="B135" s="47">
        <v>1522</v>
      </c>
      <c r="C135" s="48">
        <v>4</v>
      </c>
      <c r="D135" s="49" t="s">
        <v>144</v>
      </c>
      <c r="E135" s="83" t="s">
        <v>140</v>
      </c>
      <c r="F135" s="49" t="s">
        <v>141</v>
      </c>
      <c r="G135" s="49" t="s">
        <v>145</v>
      </c>
      <c r="H135" s="82" t="s">
        <v>43</v>
      </c>
      <c r="I135" s="54">
        <v>1</v>
      </c>
      <c r="J135" s="54">
        <v>1</v>
      </c>
      <c r="K135" s="55" t="s">
        <v>116</v>
      </c>
      <c r="L135" s="56"/>
      <c r="M135" s="57">
        <v>1650</v>
      </c>
      <c r="N135" s="58">
        <v>4855.95</v>
      </c>
      <c r="O135" s="59">
        <v>1650</v>
      </c>
      <c r="P135" s="86">
        <f>M135</f>
        <v>1650</v>
      </c>
      <c r="Q135" s="86">
        <v>0</v>
      </c>
      <c r="R135" s="86">
        <f t="shared" si="53"/>
        <v>1650</v>
      </c>
      <c r="S135" s="60">
        <v>3102</v>
      </c>
      <c r="T135" s="61">
        <f t="shared" si="52"/>
        <v>3102</v>
      </c>
      <c r="U135" s="87">
        <f t="shared" si="50"/>
        <v>1650</v>
      </c>
      <c r="V135" s="88">
        <v>-1650</v>
      </c>
      <c r="W135" s="87">
        <f t="shared" si="54"/>
        <v>0</v>
      </c>
      <c r="X135" s="63">
        <v>0</v>
      </c>
      <c r="Y135" s="61">
        <f t="shared" si="24"/>
        <v>3102</v>
      </c>
    </row>
    <row r="136" spans="1:25" s="11" customFormat="1" x14ac:dyDescent="0.25">
      <c r="A136" s="46">
        <v>101</v>
      </c>
      <c r="B136" s="47">
        <v>1522</v>
      </c>
      <c r="C136" s="48">
        <v>4</v>
      </c>
      <c r="D136" s="49" t="s">
        <v>144</v>
      </c>
      <c r="E136" s="83" t="s">
        <v>140</v>
      </c>
      <c r="F136" s="49" t="s">
        <v>141</v>
      </c>
      <c r="G136" s="49" t="s">
        <v>142</v>
      </c>
      <c r="H136" s="82" t="s">
        <v>43</v>
      </c>
      <c r="I136" s="54">
        <v>1</v>
      </c>
      <c r="J136" s="54">
        <v>3</v>
      </c>
      <c r="K136" s="55" t="s">
        <v>59</v>
      </c>
      <c r="L136" s="56"/>
      <c r="M136" s="57">
        <v>486</v>
      </c>
      <c r="N136" s="58">
        <v>510.29999999999995</v>
      </c>
      <c r="O136" s="59">
        <v>486</v>
      </c>
      <c r="P136" s="86">
        <f>M136</f>
        <v>486</v>
      </c>
      <c r="Q136" s="86">
        <v>0</v>
      </c>
      <c r="R136" s="86">
        <f t="shared" si="53"/>
        <v>486</v>
      </c>
      <c r="S136" s="60">
        <v>340.2</v>
      </c>
      <c r="T136" s="61">
        <f t="shared" si="52"/>
        <v>340.2</v>
      </c>
      <c r="U136" s="87">
        <f t="shared" si="50"/>
        <v>486</v>
      </c>
      <c r="V136" s="88">
        <v>-486</v>
      </c>
      <c r="W136" s="87">
        <f t="shared" si="54"/>
        <v>0</v>
      </c>
      <c r="X136" s="63">
        <v>0</v>
      </c>
      <c r="Y136" s="61">
        <f t="shared" si="24"/>
        <v>340.2</v>
      </c>
    </row>
    <row r="137" spans="1:25" s="11" customFormat="1" x14ac:dyDescent="0.25">
      <c r="A137" s="46">
        <v>101</v>
      </c>
      <c r="B137" s="47">
        <v>1522</v>
      </c>
      <c r="C137" s="48">
        <v>4</v>
      </c>
      <c r="D137" s="49" t="s">
        <v>144</v>
      </c>
      <c r="E137" s="83" t="s">
        <v>140</v>
      </c>
      <c r="F137" s="49" t="s">
        <v>141</v>
      </c>
      <c r="G137" s="49" t="s">
        <v>142</v>
      </c>
      <c r="H137" s="82" t="s">
        <v>43</v>
      </c>
      <c r="I137" s="54">
        <v>1</v>
      </c>
      <c r="J137" s="54">
        <v>1</v>
      </c>
      <c r="K137" s="55" t="s">
        <v>116</v>
      </c>
      <c r="L137" s="56"/>
      <c r="M137" s="57">
        <v>0</v>
      </c>
      <c r="N137" s="58">
        <v>0</v>
      </c>
      <c r="O137" s="59">
        <v>0</v>
      </c>
      <c r="P137" s="86">
        <v>13404</v>
      </c>
      <c r="Q137" s="86">
        <v>-5891</v>
      </c>
      <c r="R137" s="86">
        <f t="shared" si="53"/>
        <v>7513</v>
      </c>
      <c r="S137" s="60">
        <v>7062.2199999999993</v>
      </c>
      <c r="T137" s="61">
        <f t="shared" si="52"/>
        <v>7062.2199999999993</v>
      </c>
      <c r="U137" s="87">
        <f t="shared" si="50"/>
        <v>7513</v>
      </c>
      <c r="V137" s="88">
        <v>0</v>
      </c>
      <c r="W137" s="87">
        <f t="shared" si="54"/>
        <v>7513</v>
      </c>
      <c r="X137" s="63">
        <v>21186.659999999996</v>
      </c>
      <c r="Y137" s="61">
        <f t="shared" ref="Y137:Y200" si="55">SUM(T137,X137)</f>
        <v>28248.879999999997</v>
      </c>
    </row>
    <row r="138" spans="1:25" s="11" customFormat="1" x14ac:dyDescent="0.25">
      <c r="A138" s="46">
        <v>101</v>
      </c>
      <c r="B138" s="47">
        <v>1522</v>
      </c>
      <c r="C138" s="48">
        <v>4</v>
      </c>
      <c r="D138" s="49" t="s">
        <v>144</v>
      </c>
      <c r="E138" s="83" t="s">
        <v>140</v>
      </c>
      <c r="F138" s="49" t="s">
        <v>141</v>
      </c>
      <c r="G138" s="49" t="s">
        <v>142</v>
      </c>
      <c r="H138" s="82" t="s">
        <v>43</v>
      </c>
      <c r="I138" s="54">
        <v>1</v>
      </c>
      <c r="J138" s="54">
        <v>3</v>
      </c>
      <c r="K138" s="55" t="s">
        <v>59</v>
      </c>
      <c r="L138" s="56"/>
      <c r="M138" s="57">
        <v>0</v>
      </c>
      <c r="N138" s="58">
        <v>0</v>
      </c>
      <c r="O138" s="59">
        <v>0</v>
      </c>
      <c r="P138" s="86">
        <v>4386</v>
      </c>
      <c r="Q138" s="86">
        <v>-2394.6</v>
      </c>
      <c r="R138" s="86">
        <f t="shared" si="53"/>
        <v>1991.4</v>
      </c>
      <c r="S138" s="60">
        <v>696.99</v>
      </c>
      <c r="T138" s="61">
        <f t="shared" si="52"/>
        <v>696.99</v>
      </c>
      <c r="U138" s="87">
        <f t="shared" si="50"/>
        <v>1991.4</v>
      </c>
      <c r="V138" s="88">
        <v>0</v>
      </c>
      <c r="W138" s="87">
        <f t="shared" si="54"/>
        <v>1991.4</v>
      </c>
      <c r="X138" s="63">
        <v>2090.9700000000003</v>
      </c>
      <c r="Y138" s="61">
        <f t="shared" si="55"/>
        <v>2787.96</v>
      </c>
    </row>
    <row r="139" spans="1:25" s="11" customFormat="1" x14ac:dyDescent="0.25">
      <c r="A139" s="46">
        <v>101</v>
      </c>
      <c r="B139" s="47">
        <v>1522</v>
      </c>
      <c r="C139" s="48">
        <v>4</v>
      </c>
      <c r="D139" s="49" t="s">
        <v>144</v>
      </c>
      <c r="E139" s="83" t="s">
        <v>140</v>
      </c>
      <c r="F139" s="49" t="s">
        <v>141</v>
      </c>
      <c r="G139" s="49" t="s">
        <v>145</v>
      </c>
      <c r="H139" s="82" t="s">
        <v>43</v>
      </c>
      <c r="I139" s="54">
        <v>1</v>
      </c>
      <c r="J139" s="54">
        <v>1</v>
      </c>
      <c r="K139" s="55" t="s">
        <v>116</v>
      </c>
      <c r="L139" s="56"/>
      <c r="M139" s="57">
        <v>0</v>
      </c>
      <c r="N139" s="58">
        <v>0</v>
      </c>
      <c r="O139" s="59">
        <v>0</v>
      </c>
      <c r="P139" s="86">
        <v>1650</v>
      </c>
      <c r="Q139" s="86">
        <v>-1432.5</v>
      </c>
      <c r="R139" s="86">
        <f t="shared" si="53"/>
        <v>217.5</v>
      </c>
      <c r="S139" s="60">
        <v>204.45</v>
      </c>
      <c r="T139" s="61">
        <f t="shared" si="52"/>
        <v>204.45</v>
      </c>
      <c r="U139" s="87">
        <f t="shared" si="50"/>
        <v>217.5</v>
      </c>
      <c r="V139" s="88">
        <v>0</v>
      </c>
      <c r="W139" s="87">
        <f t="shared" si="54"/>
        <v>217.5</v>
      </c>
      <c r="X139" s="63">
        <v>613.34999999999991</v>
      </c>
      <c r="Y139" s="61">
        <f t="shared" si="55"/>
        <v>817.8</v>
      </c>
    </row>
    <row r="140" spans="1:25" s="11" customFormat="1" x14ac:dyDescent="0.25">
      <c r="A140" s="46">
        <v>101</v>
      </c>
      <c r="B140" s="47">
        <v>1522</v>
      </c>
      <c r="C140" s="48">
        <v>4</v>
      </c>
      <c r="D140" s="49" t="s">
        <v>144</v>
      </c>
      <c r="E140" s="83" t="s">
        <v>140</v>
      </c>
      <c r="F140" s="49" t="s">
        <v>141</v>
      </c>
      <c r="G140" s="49" t="s">
        <v>142</v>
      </c>
      <c r="H140" s="82" t="s">
        <v>43</v>
      </c>
      <c r="I140" s="54">
        <v>1</v>
      </c>
      <c r="J140" s="54">
        <v>3</v>
      </c>
      <c r="K140" s="55" t="s">
        <v>59</v>
      </c>
      <c r="L140" s="56"/>
      <c r="M140" s="57">
        <v>0</v>
      </c>
      <c r="N140" s="58">
        <v>0</v>
      </c>
      <c r="O140" s="59">
        <v>0</v>
      </c>
      <c r="P140" s="86">
        <v>486</v>
      </c>
      <c r="Q140" s="86">
        <v>-486</v>
      </c>
      <c r="R140" s="86">
        <f t="shared" si="53"/>
        <v>0</v>
      </c>
      <c r="S140" s="60">
        <v>0</v>
      </c>
      <c r="T140" s="61">
        <f t="shared" si="52"/>
        <v>0</v>
      </c>
      <c r="U140" s="87">
        <f t="shared" si="50"/>
        <v>0</v>
      </c>
      <c r="V140" s="88">
        <v>0</v>
      </c>
      <c r="W140" s="87">
        <f t="shared" si="54"/>
        <v>0</v>
      </c>
      <c r="X140" s="63">
        <v>0</v>
      </c>
      <c r="Y140" s="61">
        <f t="shared" si="55"/>
        <v>0</v>
      </c>
    </row>
    <row r="141" spans="1:25" s="11" customFormat="1" x14ac:dyDescent="0.25">
      <c r="A141" s="46">
        <v>101</v>
      </c>
      <c r="B141" s="47">
        <v>1522</v>
      </c>
      <c r="C141" s="48">
        <v>4</v>
      </c>
      <c r="D141" s="49" t="s">
        <v>144</v>
      </c>
      <c r="E141" s="83" t="s">
        <v>140</v>
      </c>
      <c r="F141" s="49" t="s">
        <v>141</v>
      </c>
      <c r="G141" s="49" t="s">
        <v>142</v>
      </c>
      <c r="H141" s="82" t="s">
        <v>43</v>
      </c>
      <c r="I141" s="54">
        <v>1</v>
      </c>
      <c r="J141" s="54">
        <v>1</v>
      </c>
      <c r="K141" s="55" t="s">
        <v>116</v>
      </c>
      <c r="L141" s="56"/>
      <c r="M141" s="57">
        <v>0</v>
      </c>
      <c r="N141" s="58">
        <v>0</v>
      </c>
      <c r="O141" s="59">
        <v>0</v>
      </c>
      <c r="P141" s="86">
        <v>-13404</v>
      </c>
      <c r="Q141" s="86">
        <v>0</v>
      </c>
      <c r="R141" s="86">
        <f t="shared" si="53"/>
        <v>-13404</v>
      </c>
      <c r="S141" s="60">
        <v>0</v>
      </c>
      <c r="T141" s="61">
        <f t="shared" si="52"/>
        <v>0</v>
      </c>
      <c r="U141" s="87">
        <f t="shared" si="50"/>
        <v>-13404</v>
      </c>
      <c r="V141" s="87">
        <v>13404</v>
      </c>
      <c r="W141" s="87">
        <f t="shared" si="54"/>
        <v>0</v>
      </c>
      <c r="X141" s="63">
        <v>0</v>
      </c>
      <c r="Y141" s="61">
        <f t="shared" si="55"/>
        <v>0</v>
      </c>
    </row>
    <row r="142" spans="1:25" s="11" customFormat="1" x14ac:dyDescent="0.25">
      <c r="A142" s="46">
        <v>101</v>
      </c>
      <c r="B142" s="47">
        <v>1522</v>
      </c>
      <c r="C142" s="48">
        <v>4</v>
      </c>
      <c r="D142" s="49" t="s">
        <v>144</v>
      </c>
      <c r="E142" s="83" t="s">
        <v>140</v>
      </c>
      <c r="F142" s="49" t="s">
        <v>141</v>
      </c>
      <c r="G142" s="49" t="s">
        <v>142</v>
      </c>
      <c r="H142" s="82" t="s">
        <v>43</v>
      </c>
      <c r="I142" s="54">
        <v>1</v>
      </c>
      <c r="J142" s="54">
        <v>3</v>
      </c>
      <c r="K142" s="55" t="s">
        <v>59</v>
      </c>
      <c r="L142" s="56"/>
      <c r="M142" s="57">
        <v>0</v>
      </c>
      <c r="N142" s="58">
        <v>0</v>
      </c>
      <c r="O142" s="59">
        <v>0</v>
      </c>
      <c r="P142" s="86">
        <v>-4386</v>
      </c>
      <c r="Q142" s="86">
        <v>0</v>
      </c>
      <c r="R142" s="86">
        <f t="shared" si="53"/>
        <v>-4386</v>
      </c>
      <c r="S142" s="60">
        <v>0</v>
      </c>
      <c r="T142" s="61">
        <f t="shared" si="52"/>
        <v>0</v>
      </c>
      <c r="U142" s="87">
        <f t="shared" si="50"/>
        <v>-4386</v>
      </c>
      <c r="V142" s="87">
        <v>4386</v>
      </c>
      <c r="W142" s="87">
        <f t="shared" si="54"/>
        <v>0</v>
      </c>
      <c r="X142" s="63">
        <v>0</v>
      </c>
      <c r="Y142" s="61">
        <f t="shared" si="55"/>
        <v>0</v>
      </c>
    </row>
    <row r="143" spans="1:25" s="11" customFormat="1" x14ac:dyDescent="0.25">
      <c r="A143" s="46">
        <v>101</v>
      </c>
      <c r="B143" s="47">
        <v>1522</v>
      </c>
      <c r="C143" s="48">
        <v>4</v>
      </c>
      <c r="D143" s="49" t="s">
        <v>144</v>
      </c>
      <c r="E143" s="83" t="s">
        <v>140</v>
      </c>
      <c r="F143" s="49" t="s">
        <v>141</v>
      </c>
      <c r="G143" s="49" t="s">
        <v>145</v>
      </c>
      <c r="H143" s="82" t="s">
        <v>43</v>
      </c>
      <c r="I143" s="54">
        <v>1</v>
      </c>
      <c r="J143" s="54">
        <v>1</v>
      </c>
      <c r="K143" s="55" t="s">
        <v>116</v>
      </c>
      <c r="L143" s="56"/>
      <c r="M143" s="57">
        <v>0</v>
      </c>
      <c r="N143" s="58">
        <v>0</v>
      </c>
      <c r="O143" s="59">
        <v>0</v>
      </c>
      <c r="P143" s="86">
        <v>-1650</v>
      </c>
      <c r="Q143" s="86">
        <v>0</v>
      </c>
      <c r="R143" s="86">
        <f t="shared" si="53"/>
        <v>-1650</v>
      </c>
      <c r="S143" s="60">
        <v>0</v>
      </c>
      <c r="T143" s="61">
        <f t="shared" si="52"/>
        <v>0</v>
      </c>
      <c r="U143" s="87">
        <f t="shared" si="50"/>
        <v>-1650</v>
      </c>
      <c r="V143" s="87">
        <v>1650</v>
      </c>
      <c r="W143" s="87">
        <f t="shared" si="54"/>
        <v>0</v>
      </c>
      <c r="X143" s="63">
        <v>0</v>
      </c>
      <c r="Y143" s="61">
        <f t="shared" si="55"/>
        <v>0</v>
      </c>
    </row>
    <row r="144" spans="1:25" s="11" customFormat="1" x14ac:dyDescent="0.25">
      <c r="A144" s="46">
        <v>101</v>
      </c>
      <c r="B144" s="47">
        <v>1522</v>
      </c>
      <c r="C144" s="48">
        <v>4</v>
      </c>
      <c r="D144" s="49" t="s">
        <v>144</v>
      </c>
      <c r="E144" s="83" t="s">
        <v>140</v>
      </c>
      <c r="F144" s="49" t="s">
        <v>141</v>
      </c>
      <c r="G144" s="49" t="s">
        <v>142</v>
      </c>
      <c r="H144" s="82" t="s">
        <v>43</v>
      </c>
      <c r="I144" s="54">
        <v>1</v>
      </c>
      <c r="J144" s="54">
        <v>3</v>
      </c>
      <c r="K144" s="55" t="s">
        <v>59</v>
      </c>
      <c r="L144" s="56"/>
      <c r="M144" s="57">
        <v>0</v>
      </c>
      <c r="N144" s="58">
        <v>0</v>
      </c>
      <c r="O144" s="59">
        <v>0</v>
      </c>
      <c r="P144" s="86">
        <v>-486</v>
      </c>
      <c r="Q144" s="86">
        <v>0</v>
      </c>
      <c r="R144" s="86">
        <f t="shared" si="53"/>
        <v>-486</v>
      </c>
      <c r="S144" s="60">
        <v>0</v>
      </c>
      <c r="T144" s="61">
        <f t="shared" si="52"/>
        <v>0</v>
      </c>
      <c r="U144" s="87">
        <f t="shared" si="50"/>
        <v>-486</v>
      </c>
      <c r="V144" s="87">
        <v>486</v>
      </c>
      <c r="W144" s="87">
        <f t="shared" si="54"/>
        <v>0</v>
      </c>
      <c r="X144" s="63">
        <v>0</v>
      </c>
      <c r="Y144" s="61">
        <f t="shared" si="55"/>
        <v>0</v>
      </c>
    </row>
    <row r="145" spans="1:25" s="11" customFormat="1" x14ac:dyDescent="0.25">
      <c r="A145" s="46">
        <v>101</v>
      </c>
      <c r="B145" s="47">
        <v>1522</v>
      </c>
      <c r="C145" s="48">
        <v>4</v>
      </c>
      <c r="D145" s="49" t="s">
        <v>144</v>
      </c>
      <c r="E145" s="83" t="s">
        <v>140</v>
      </c>
      <c r="F145" s="49" t="s">
        <v>141</v>
      </c>
      <c r="G145" s="49" t="s">
        <v>142</v>
      </c>
      <c r="H145" s="82" t="s">
        <v>43</v>
      </c>
      <c r="I145" s="54">
        <v>1</v>
      </c>
      <c r="J145" s="54">
        <v>3</v>
      </c>
      <c r="K145" s="55" t="s">
        <v>59</v>
      </c>
      <c r="L145" s="56"/>
      <c r="M145" s="57">
        <v>0</v>
      </c>
      <c r="N145" s="58">
        <v>0</v>
      </c>
      <c r="O145" s="59">
        <v>486</v>
      </c>
      <c r="P145" s="86">
        <f t="shared" ref="P145:P164" si="56">M145</f>
        <v>0</v>
      </c>
      <c r="Q145" s="86">
        <v>0</v>
      </c>
      <c r="R145" s="86">
        <f t="shared" si="53"/>
        <v>0</v>
      </c>
      <c r="S145" s="60">
        <v>0</v>
      </c>
      <c r="T145" s="61">
        <f t="shared" si="52"/>
        <v>0</v>
      </c>
      <c r="U145" s="87">
        <f t="shared" si="50"/>
        <v>0</v>
      </c>
      <c r="V145" s="87">
        <v>0</v>
      </c>
      <c r="W145" s="87">
        <f t="shared" si="54"/>
        <v>0</v>
      </c>
      <c r="X145" s="63">
        <v>0</v>
      </c>
      <c r="Y145" s="61">
        <f t="shared" si="55"/>
        <v>0</v>
      </c>
    </row>
    <row r="146" spans="1:25" s="89" customFormat="1" x14ac:dyDescent="0.25">
      <c r="A146" s="46">
        <v>101</v>
      </c>
      <c r="B146" s="47">
        <v>1522</v>
      </c>
      <c r="C146" s="48">
        <v>4</v>
      </c>
      <c r="D146" s="49" t="s">
        <v>144</v>
      </c>
      <c r="E146" s="83" t="s">
        <v>140</v>
      </c>
      <c r="F146" s="49" t="s">
        <v>141</v>
      </c>
      <c r="G146" s="49" t="s">
        <v>142</v>
      </c>
      <c r="H146" s="82" t="s">
        <v>43</v>
      </c>
      <c r="I146" s="54">
        <v>1</v>
      </c>
      <c r="J146" s="54">
        <v>1</v>
      </c>
      <c r="K146" s="55" t="s">
        <v>116</v>
      </c>
      <c r="L146" s="56"/>
      <c r="M146" s="57">
        <v>0</v>
      </c>
      <c r="N146" s="58">
        <v>0</v>
      </c>
      <c r="O146" s="59">
        <v>1650</v>
      </c>
      <c r="P146" s="86">
        <f t="shared" si="56"/>
        <v>0</v>
      </c>
      <c r="Q146" s="86">
        <v>0</v>
      </c>
      <c r="R146" s="86">
        <f t="shared" si="53"/>
        <v>0</v>
      </c>
      <c r="S146" s="60">
        <v>0</v>
      </c>
      <c r="T146" s="61">
        <f t="shared" si="52"/>
        <v>0</v>
      </c>
      <c r="U146" s="87">
        <f t="shared" si="50"/>
        <v>0</v>
      </c>
      <c r="V146" s="87">
        <v>0</v>
      </c>
      <c r="W146" s="87">
        <f t="shared" si="54"/>
        <v>0</v>
      </c>
      <c r="X146" s="63">
        <v>0</v>
      </c>
      <c r="Y146" s="61">
        <f t="shared" si="55"/>
        <v>0</v>
      </c>
    </row>
    <row r="147" spans="1:25" s="89" customFormat="1" x14ac:dyDescent="0.25">
      <c r="A147" s="46">
        <v>101</v>
      </c>
      <c r="B147" s="47">
        <v>1522</v>
      </c>
      <c r="C147" s="48">
        <v>4</v>
      </c>
      <c r="D147" s="49" t="s">
        <v>144</v>
      </c>
      <c r="E147" s="83" t="s">
        <v>140</v>
      </c>
      <c r="F147" s="49" t="s">
        <v>141</v>
      </c>
      <c r="G147" s="49" t="s">
        <v>142</v>
      </c>
      <c r="H147" s="82" t="s">
        <v>43</v>
      </c>
      <c r="I147" s="54">
        <v>1</v>
      </c>
      <c r="J147" s="54">
        <v>3</v>
      </c>
      <c r="K147" s="55" t="s">
        <v>59</v>
      </c>
      <c r="L147" s="56"/>
      <c r="M147" s="57">
        <v>0</v>
      </c>
      <c r="N147" s="58">
        <v>0</v>
      </c>
      <c r="O147" s="59">
        <v>-486</v>
      </c>
      <c r="P147" s="86">
        <f t="shared" si="56"/>
        <v>0</v>
      </c>
      <c r="Q147" s="86">
        <v>0</v>
      </c>
      <c r="R147" s="86">
        <f t="shared" si="53"/>
        <v>0</v>
      </c>
      <c r="S147" s="60">
        <v>0</v>
      </c>
      <c r="T147" s="61">
        <f t="shared" si="52"/>
        <v>0</v>
      </c>
      <c r="U147" s="87">
        <f t="shared" si="50"/>
        <v>0</v>
      </c>
      <c r="V147" s="87">
        <v>0</v>
      </c>
      <c r="W147" s="87">
        <f t="shared" si="54"/>
        <v>0</v>
      </c>
      <c r="X147" s="63">
        <v>0</v>
      </c>
      <c r="Y147" s="61">
        <f t="shared" si="55"/>
        <v>0</v>
      </c>
    </row>
    <row r="148" spans="1:25" s="90" customFormat="1" x14ac:dyDescent="0.25">
      <c r="A148" s="46">
        <v>101</v>
      </c>
      <c r="B148" s="47">
        <v>1522</v>
      </c>
      <c r="C148" s="48">
        <v>4</v>
      </c>
      <c r="D148" s="49" t="s">
        <v>144</v>
      </c>
      <c r="E148" s="83" t="s">
        <v>140</v>
      </c>
      <c r="F148" s="49" t="s">
        <v>141</v>
      </c>
      <c r="G148" s="49" t="s">
        <v>142</v>
      </c>
      <c r="H148" s="82" t="s">
        <v>43</v>
      </c>
      <c r="I148" s="54">
        <v>1</v>
      </c>
      <c r="J148" s="54">
        <v>1</v>
      </c>
      <c r="K148" s="55" t="s">
        <v>116</v>
      </c>
      <c r="L148" s="56"/>
      <c r="M148" s="57">
        <v>0</v>
      </c>
      <c r="N148" s="58">
        <v>0</v>
      </c>
      <c r="O148" s="59">
        <v>-1650</v>
      </c>
      <c r="P148" s="86">
        <f t="shared" si="56"/>
        <v>0</v>
      </c>
      <c r="Q148" s="86">
        <v>0</v>
      </c>
      <c r="R148" s="86">
        <f t="shared" si="53"/>
        <v>0</v>
      </c>
      <c r="S148" s="60">
        <v>0</v>
      </c>
      <c r="T148" s="61">
        <f t="shared" si="52"/>
        <v>0</v>
      </c>
      <c r="U148" s="87">
        <f t="shared" si="50"/>
        <v>0</v>
      </c>
      <c r="V148" s="87">
        <v>0</v>
      </c>
      <c r="W148" s="87">
        <f t="shared" si="54"/>
        <v>0</v>
      </c>
      <c r="X148" s="63">
        <v>0</v>
      </c>
      <c r="Y148" s="61">
        <f t="shared" si="55"/>
        <v>0</v>
      </c>
    </row>
    <row r="149" spans="1:25" s="90" customFormat="1" x14ac:dyDescent="0.25">
      <c r="A149" s="46">
        <v>101</v>
      </c>
      <c r="B149" s="47">
        <v>1530</v>
      </c>
      <c r="C149" s="48">
        <v>4</v>
      </c>
      <c r="D149" s="49" t="s">
        <v>146</v>
      </c>
      <c r="E149" s="83" t="s">
        <v>140</v>
      </c>
      <c r="F149" s="49" t="s">
        <v>141</v>
      </c>
      <c r="G149" s="49" t="s">
        <v>145</v>
      </c>
      <c r="H149" s="82" t="s">
        <v>43</v>
      </c>
      <c r="I149" s="54">
        <v>1</v>
      </c>
      <c r="J149" s="54">
        <v>1</v>
      </c>
      <c r="K149" s="55" t="s">
        <v>116</v>
      </c>
      <c r="L149" s="56"/>
      <c r="M149" s="57">
        <v>0</v>
      </c>
      <c r="N149" s="58">
        <v>0</v>
      </c>
      <c r="O149" s="59">
        <v>1650</v>
      </c>
      <c r="P149" s="86">
        <f t="shared" si="56"/>
        <v>0</v>
      </c>
      <c r="Q149" s="86">
        <v>0</v>
      </c>
      <c r="R149" s="86">
        <f t="shared" si="53"/>
        <v>0</v>
      </c>
      <c r="S149" s="60">
        <v>0</v>
      </c>
      <c r="T149" s="61">
        <f t="shared" si="52"/>
        <v>0</v>
      </c>
      <c r="U149" s="87">
        <f t="shared" si="50"/>
        <v>0</v>
      </c>
      <c r="V149" s="87">
        <v>0</v>
      </c>
      <c r="W149" s="87">
        <f t="shared" si="54"/>
        <v>0</v>
      </c>
      <c r="X149" s="63">
        <v>0</v>
      </c>
      <c r="Y149" s="61">
        <f t="shared" si="55"/>
        <v>0</v>
      </c>
    </row>
    <row r="150" spans="1:25" s="90" customFormat="1" x14ac:dyDescent="0.25">
      <c r="A150" s="46">
        <v>101</v>
      </c>
      <c r="B150" s="47">
        <v>1530</v>
      </c>
      <c r="C150" s="48">
        <v>4</v>
      </c>
      <c r="D150" s="49" t="s">
        <v>146</v>
      </c>
      <c r="E150" s="83" t="s">
        <v>140</v>
      </c>
      <c r="F150" s="49" t="s">
        <v>141</v>
      </c>
      <c r="G150" s="49" t="s">
        <v>142</v>
      </c>
      <c r="H150" s="82" t="s">
        <v>43</v>
      </c>
      <c r="I150" s="54">
        <v>1</v>
      </c>
      <c r="J150" s="54">
        <v>3</v>
      </c>
      <c r="K150" s="55" t="s">
        <v>59</v>
      </c>
      <c r="L150" s="56"/>
      <c r="M150" s="57">
        <v>0</v>
      </c>
      <c r="N150" s="58">
        <v>0</v>
      </c>
      <c r="O150" s="59">
        <v>486</v>
      </c>
      <c r="P150" s="86">
        <f t="shared" si="56"/>
        <v>0</v>
      </c>
      <c r="Q150" s="86">
        <v>0</v>
      </c>
      <c r="R150" s="86">
        <f t="shared" si="53"/>
        <v>0</v>
      </c>
      <c r="S150" s="60">
        <v>0</v>
      </c>
      <c r="T150" s="61">
        <f t="shared" si="52"/>
        <v>0</v>
      </c>
      <c r="U150" s="87">
        <f t="shared" si="50"/>
        <v>0</v>
      </c>
      <c r="V150" s="87">
        <v>0</v>
      </c>
      <c r="W150" s="87">
        <f t="shared" si="54"/>
        <v>0</v>
      </c>
      <c r="X150" s="63">
        <v>0</v>
      </c>
      <c r="Y150" s="61">
        <f t="shared" si="55"/>
        <v>0</v>
      </c>
    </row>
    <row r="151" spans="1:25" s="90" customFormat="1" x14ac:dyDescent="0.25">
      <c r="A151" s="46">
        <v>101</v>
      </c>
      <c r="B151" s="47">
        <v>1522</v>
      </c>
      <c r="C151" s="48">
        <v>4</v>
      </c>
      <c r="D151" s="49" t="s">
        <v>144</v>
      </c>
      <c r="E151" s="83" t="s">
        <v>140</v>
      </c>
      <c r="F151" s="49" t="s">
        <v>141</v>
      </c>
      <c r="G151" s="49" t="s">
        <v>142</v>
      </c>
      <c r="H151" s="82" t="s">
        <v>43</v>
      </c>
      <c r="I151" s="54">
        <v>1</v>
      </c>
      <c r="J151" s="54">
        <v>1</v>
      </c>
      <c r="K151" s="55" t="s">
        <v>116</v>
      </c>
      <c r="L151" s="56"/>
      <c r="M151" s="57">
        <v>0</v>
      </c>
      <c r="N151" s="58">
        <v>0</v>
      </c>
      <c r="O151" s="91">
        <v>0</v>
      </c>
      <c r="P151" s="86">
        <f t="shared" si="56"/>
        <v>0</v>
      </c>
      <c r="Q151" s="92">
        <v>-13404</v>
      </c>
      <c r="R151" s="86">
        <f t="shared" si="53"/>
        <v>-13404</v>
      </c>
      <c r="S151" s="60">
        <v>-12599.759999999998</v>
      </c>
      <c r="T151" s="61">
        <f t="shared" si="52"/>
        <v>-12599.759999999998</v>
      </c>
      <c r="U151" s="87">
        <f t="shared" si="50"/>
        <v>-13404</v>
      </c>
      <c r="V151" s="87">
        <v>13404</v>
      </c>
      <c r="W151" s="87">
        <f t="shared" si="54"/>
        <v>0</v>
      </c>
      <c r="X151" s="63">
        <v>0</v>
      </c>
      <c r="Y151" s="61">
        <f t="shared" si="55"/>
        <v>-12599.759999999998</v>
      </c>
    </row>
    <row r="152" spans="1:25" s="11" customFormat="1" x14ac:dyDescent="0.25">
      <c r="A152" s="46">
        <v>101</v>
      </c>
      <c r="B152" s="47">
        <v>1522</v>
      </c>
      <c r="C152" s="48">
        <v>4</v>
      </c>
      <c r="D152" s="49" t="s">
        <v>144</v>
      </c>
      <c r="E152" s="83" t="s">
        <v>140</v>
      </c>
      <c r="F152" s="49" t="s">
        <v>141</v>
      </c>
      <c r="G152" s="49" t="s">
        <v>142</v>
      </c>
      <c r="H152" s="82" t="s">
        <v>43</v>
      </c>
      <c r="I152" s="54">
        <v>1</v>
      </c>
      <c r="J152" s="54">
        <v>3</v>
      </c>
      <c r="K152" s="55" t="s">
        <v>59</v>
      </c>
      <c r="L152" s="56"/>
      <c r="M152" s="57">
        <v>0</v>
      </c>
      <c r="N152" s="58">
        <v>0</v>
      </c>
      <c r="O152" s="91">
        <v>0</v>
      </c>
      <c r="P152" s="86">
        <f t="shared" si="56"/>
        <v>0</v>
      </c>
      <c r="Q152" s="92">
        <v>-4386</v>
      </c>
      <c r="R152" s="86">
        <f t="shared" si="53"/>
        <v>-4386</v>
      </c>
      <c r="S152" s="60">
        <v>-1535.1</v>
      </c>
      <c r="T152" s="61">
        <f t="shared" si="52"/>
        <v>-1535.1</v>
      </c>
      <c r="U152" s="87">
        <f t="shared" si="50"/>
        <v>-4386</v>
      </c>
      <c r="V152" s="87">
        <v>4386</v>
      </c>
      <c r="W152" s="87">
        <f t="shared" si="54"/>
        <v>0</v>
      </c>
      <c r="X152" s="63">
        <v>0</v>
      </c>
      <c r="Y152" s="61">
        <f t="shared" si="55"/>
        <v>-1535.1</v>
      </c>
    </row>
    <row r="153" spans="1:25" s="11" customFormat="1" x14ac:dyDescent="0.25">
      <c r="A153" s="46">
        <v>101</v>
      </c>
      <c r="B153" s="47">
        <v>1522</v>
      </c>
      <c r="C153" s="48">
        <v>4</v>
      </c>
      <c r="D153" s="49" t="s">
        <v>144</v>
      </c>
      <c r="E153" s="83" t="s">
        <v>140</v>
      </c>
      <c r="F153" s="49" t="s">
        <v>141</v>
      </c>
      <c r="G153" s="49" t="s">
        <v>142</v>
      </c>
      <c r="H153" s="82" t="s">
        <v>43</v>
      </c>
      <c r="I153" s="54">
        <v>1</v>
      </c>
      <c r="J153" s="54">
        <v>1</v>
      </c>
      <c r="K153" s="55" t="s">
        <v>116</v>
      </c>
      <c r="L153" s="56"/>
      <c r="M153" s="57">
        <v>0</v>
      </c>
      <c r="N153" s="58">
        <v>0</v>
      </c>
      <c r="O153" s="91">
        <v>0</v>
      </c>
      <c r="P153" s="86">
        <f t="shared" si="56"/>
        <v>0</v>
      </c>
      <c r="Q153" s="92">
        <v>-1650</v>
      </c>
      <c r="R153" s="86">
        <f t="shared" si="53"/>
        <v>-1650</v>
      </c>
      <c r="S153" s="60">
        <v>-1551</v>
      </c>
      <c r="T153" s="61">
        <f t="shared" si="52"/>
        <v>-1551</v>
      </c>
      <c r="U153" s="87">
        <f t="shared" si="50"/>
        <v>-1650</v>
      </c>
      <c r="V153" s="87">
        <v>1650</v>
      </c>
      <c r="W153" s="87">
        <f t="shared" si="54"/>
        <v>0</v>
      </c>
      <c r="X153" s="63">
        <v>0</v>
      </c>
      <c r="Y153" s="61">
        <f t="shared" si="55"/>
        <v>-1551</v>
      </c>
    </row>
    <row r="154" spans="1:25" s="11" customFormat="1" x14ac:dyDescent="0.25">
      <c r="A154" s="46">
        <v>101</v>
      </c>
      <c r="B154" s="47">
        <v>1522</v>
      </c>
      <c r="C154" s="48">
        <v>4</v>
      </c>
      <c r="D154" s="49" t="s">
        <v>144</v>
      </c>
      <c r="E154" s="83" t="s">
        <v>140</v>
      </c>
      <c r="F154" s="49" t="s">
        <v>141</v>
      </c>
      <c r="G154" s="49" t="s">
        <v>142</v>
      </c>
      <c r="H154" s="82" t="s">
        <v>43</v>
      </c>
      <c r="I154" s="54">
        <v>1</v>
      </c>
      <c r="J154" s="54">
        <v>3</v>
      </c>
      <c r="K154" s="55" t="s">
        <v>59</v>
      </c>
      <c r="L154" s="56"/>
      <c r="M154" s="57">
        <v>0</v>
      </c>
      <c r="N154" s="58">
        <v>0</v>
      </c>
      <c r="O154" s="91">
        <v>0</v>
      </c>
      <c r="P154" s="86">
        <f t="shared" si="56"/>
        <v>0</v>
      </c>
      <c r="Q154" s="92">
        <v>-486</v>
      </c>
      <c r="R154" s="86">
        <f t="shared" si="53"/>
        <v>-486</v>
      </c>
      <c r="S154" s="60">
        <v>-170.1</v>
      </c>
      <c r="T154" s="61">
        <f t="shared" si="52"/>
        <v>-170.1</v>
      </c>
      <c r="U154" s="87">
        <f t="shared" si="50"/>
        <v>-486</v>
      </c>
      <c r="V154" s="87">
        <v>486</v>
      </c>
      <c r="W154" s="87">
        <f t="shared" si="54"/>
        <v>0</v>
      </c>
      <c r="X154" s="63">
        <v>0</v>
      </c>
      <c r="Y154" s="61">
        <f t="shared" si="55"/>
        <v>-170.1</v>
      </c>
    </row>
    <row r="155" spans="1:25" s="90" customFormat="1" x14ac:dyDescent="0.25">
      <c r="A155" s="46">
        <v>101</v>
      </c>
      <c r="B155" s="47">
        <v>1522</v>
      </c>
      <c r="C155" s="48">
        <v>4</v>
      </c>
      <c r="D155" s="49" t="s">
        <v>144</v>
      </c>
      <c r="E155" s="83" t="s">
        <v>140</v>
      </c>
      <c r="F155" s="49" t="s">
        <v>141</v>
      </c>
      <c r="G155" s="49" t="s">
        <v>142</v>
      </c>
      <c r="H155" s="82" t="s">
        <v>43</v>
      </c>
      <c r="I155" s="54">
        <v>1</v>
      </c>
      <c r="J155" s="54">
        <v>1</v>
      </c>
      <c r="K155" s="55" t="s">
        <v>116</v>
      </c>
      <c r="L155" s="56"/>
      <c r="M155" s="57">
        <v>0</v>
      </c>
      <c r="N155" s="58">
        <v>0</v>
      </c>
      <c r="O155" s="91">
        <v>0</v>
      </c>
      <c r="P155" s="86">
        <f t="shared" si="56"/>
        <v>0</v>
      </c>
      <c r="Q155" s="92">
        <v>13404</v>
      </c>
      <c r="R155" s="86">
        <f t="shared" si="53"/>
        <v>13404</v>
      </c>
      <c r="S155" s="60">
        <v>12599.759999999998</v>
      </c>
      <c r="T155" s="61">
        <f t="shared" si="52"/>
        <v>12599.759999999998</v>
      </c>
      <c r="U155" s="87">
        <f t="shared" si="50"/>
        <v>13404</v>
      </c>
      <c r="V155" s="87">
        <v>-13404</v>
      </c>
      <c r="W155" s="87">
        <f t="shared" si="54"/>
        <v>0</v>
      </c>
      <c r="X155" s="63">
        <v>0</v>
      </c>
      <c r="Y155" s="61">
        <f t="shared" si="55"/>
        <v>12599.759999999998</v>
      </c>
    </row>
    <row r="156" spans="1:25" s="11" customFormat="1" x14ac:dyDescent="0.25">
      <c r="A156" s="46">
        <v>101</v>
      </c>
      <c r="B156" s="47">
        <v>1522</v>
      </c>
      <c r="C156" s="48">
        <v>4</v>
      </c>
      <c r="D156" s="49" t="s">
        <v>144</v>
      </c>
      <c r="E156" s="83" t="s">
        <v>140</v>
      </c>
      <c r="F156" s="49" t="s">
        <v>141</v>
      </c>
      <c r="G156" s="49" t="s">
        <v>142</v>
      </c>
      <c r="H156" s="82" t="s">
        <v>43</v>
      </c>
      <c r="I156" s="54">
        <v>1</v>
      </c>
      <c r="J156" s="54">
        <v>3</v>
      </c>
      <c r="K156" s="55" t="s">
        <v>59</v>
      </c>
      <c r="L156" s="56"/>
      <c r="M156" s="57">
        <v>0</v>
      </c>
      <c r="N156" s="58">
        <v>0</v>
      </c>
      <c r="O156" s="91">
        <v>0</v>
      </c>
      <c r="P156" s="86">
        <f t="shared" si="56"/>
        <v>0</v>
      </c>
      <c r="Q156" s="92">
        <v>4386</v>
      </c>
      <c r="R156" s="86">
        <f t="shared" si="53"/>
        <v>4386</v>
      </c>
      <c r="S156" s="60">
        <v>1535.1</v>
      </c>
      <c r="T156" s="61">
        <f t="shared" si="52"/>
        <v>1535.1</v>
      </c>
      <c r="U156" s="87">
        <f t="shared" si="50"/>
        <v>4386</v>
      </c>
      <c r="V156" s="87">
        <v>-4386</v>
      </c>
      <c r="W156" s="87">
        <f t="shared" si="54"/>
        <v>0</v>
      </c>
      <c r="X156" s="63">
        <v>0</v>
      </c>
      <c r="Y156" s="61">
        <f t="shared" si="55"/>
        <v>1535.1</v>
      </c>
    </row>
    <row r="157" spans="1:25" s="11" customFormat="1" x14ac:dyDescent="0.25">
      <c r="A157" s="46">
        <v>101</v>
      </c>
      <c r="B157" s="47">
        <v>1522</v>
      </c>
      <c r="C157" s="48">
        <v>4</v>
      </c>
      <c r="D157" s="49" t="s">
        <v>144</v>
      </c>
      <c r="E157" s="83" t="s">
        <v>140</v>
      </c>
      <c r="F157" s="49" t="s">
        <v>141</v>
      </c>
      <c r="G157" s="49" t="s">
        <v>142</v>
      </c>
      <c r="H157" s="82" t="s">
        <v>43</v>
      </c>
      <c r="I157" s="54">
        <v>1</v>
      </c>
      <c r="J157" s="54">
        <v>1</v>
      </c>
      <c r="K157" s="55" t="s">
        <v>116</v>
      </c>
      <c r="L157" s="56"/>
      <c r="M157" s="57">
        <v>0</v>
      </c>
      <c r="N157" s="58">
        <v>0</v>
      </c>
      <c r="O157" s="91">
        <v>0</v>
      </c>
      <c r="P157" s="86">
        <f t="shared" si="56"/>
        <v>0</v>
      </c>
      <c r="Q157" s="92">
        <v>1650</v>
      </c>
      <c r="R157" s="86">
        <f t="shared" si="53"/>
        <v>1650</v>
      </c>
      <c r="S157" s="60">
        <v>1551</v>
      </c>
      <c r="T157" s="61">
        <f t="shared" si="52"/>
        <v>1551</v>
      </c>
      <c r="U157" s="87">
        <f t="shared" si="50"/>
        <v>1650</v>
      </c>
      <c r="V157" s="87">
        <v>-1650</v>
      </c>
      <c r="W157" s="87">
        <f t="shared" si="54"/>
        <v>0</v>
      </c>
      <c r="X157" s="63">
        <v>0</v>
      </c>
      <c r="Y157" s="61">
        <f t="shared" si="55"/>
        <v>1551</v>
      </c>
    </row>
    <row r="158" spans="1:25" s="11" customFormat="1" x14ac:dyDescent="0.25">
      <c r="A158" s="46">
        <v>101</v>
      </c>
      <c r="B158" s="47">
        <v>1522</v>
      </c>
      <c r="C158" s="48">
        <v>4</v>
      </c>
      <c r="D158" s="49" t="s">
        <v>144</v>
      </c>
      <c r="E158" s="83" t="s">
        <v>140</v>
      </c>
      <c r="F158" s="49" t="s">
        <v>141</v>
      </c>
      <c r="G158" s="49" t="s">
        <v>142</v>
      </c>
      <c r="H158" s="82" t="s">
        <v>43</v>
      </c>
      <c r="I158" s="54">
        <v>1</v>
      </c>
      <c r="J158" s="54">
        <v>3</v>
      </c>
      <c r="K158" s="55" t="s">
        <v>59</v>
      </c>
      <c r="L158" s="56"/>
      <c r="M158" s="57">
        <v>0</v>
      </c>
      <c r="N158" s="58">
        <v>0</v>
      </c>
      <c r="O158" s="91">
        <v>0</v>
      </c>
      <c r="P158" s="86">
        <f t="shared" si="56"/>
        <v>0</v>
      </c>
      <c r="Q158" s="92">
        <v>486</v>
      </c>
      <c r="R158" s="86">
        <f t="shared" si="53"/>
        <v>486</v>
      </c>
      <c r="S158" s="60">
        <v>170.1</v>
      </c>
      <c r="T158" s="61">
        <f t="shared" si="52"/>
        <v>170.1</v>
      </c>
      <c r="U158" s="87">
        <f t="shared" si="50"/>
        <v>486</v>
      </c>
      <c r="V158" s="87">
        <v>-486</v>
      </c>
      <c r="W158" s="87">
        <f t="shared" si="54"/>
        <v>0</v>
      </c>
      <c r="X158" s="63">
        <v>0</v>
      </c>
      <c r="Y158" s="61">
        <f t="shared" si="55"/>
        <v>170.1</v>
      </c>
    </row>
    <row r="159" spans="1:25" s="11" customFormat="1" x14ac:dyDescent="0.25">
      <c r="A159" s="46">
        <v>101</v>
      </c>
      <c r="B159" s="47">
        <v>1530</v>
      </c>
      <c r="C159" s="48">
        <v>4</v>
      </c>
      <c r="D159" s="49" t="s">
        <v>146</v>
      </c>
      <c r="E159" s="83" t="s">
        <v>140</v>
      </c>
      <c r="F159" s="49" t="s">
        <v>141</v>
      </c>
      <c r="G159" s="49" t="s">
        <v>142</v>
      </c>
      <c r="H159" s="82" t="s">
        <v>43</v>
      </c>
      <c r="I159" s="54">
        <v>1</v>
      </c>
      <c r="J159" s="54">
        <v>1</v>
      </c>
      <c r="K159" s="55" t="s">
        <v>116</v>
      </c>
      <c r="L159" s="56"/>
      <c r="M159" s="57">
        <v>0</v>
      </c>
      <c r="N159" s="58">
        <v>0</v>
      </c>
      <c r="O159" s="91">
        <v>-1650</v>
      </c>
      <c r="P159" s="86">
        <f t="shared" si="56"/>
        <v>0</v>
      </c>
      <c r="Q159" s="92">
        <v>0</v>
      </c>
      <c r="R159" s="86">
        <f t="shared" si="53"/>
        <v>0</v>
      </c>
      <c r="S159" s="60">
        <v>0</v>
      </c>
      <c r="T159" s="61">
        <f t="shared" si="52"/>
        <v>0</v>
      </c>
      <c r="U159" s="87">
        <f t="shared" si="50"/>
        <v>0</v>
      </c>
      <c r="V159" s="87">
        <f>R159+U159</f>
        <v>0</v>
      </c>
      <c r="W159" s="87">
        <f t="shared" si="54"/>
        <v>0</v>
      </c>
      <c r="X159" s="63">
        <v>0</v>
      </c>
      <c r="Y159" s="61">
        <f t="shared" si="55"/>
        <v>0</v>
      </c>
    </row>
    <row r="160" spans="1:25" s="11" customFormat="1" x14ac:dyDescent="0.25">
      <c r="A160" s="46">
        <v>101</v>
      </c>
      <c r="B160" s="47">
        <v>1530</v>
      </c>
      <c r="C160" s="48">
        <v>4</v>
      </c>
      <c r="D160" s="49" t="s">
        <v>146</v>
      </c>
      <c r="E160" s="83" t="s">
        <v>140</v>
      </c>
      <c r="F160" s="49" t="s">
        <v>141</v>
      </c>
      <c r="G160" s="49" t="s">
        <v>142</v>
      </c>
      <c r="H160" s="82" t="s">
        <v>43</v>
      </c>
      <c r="I160" s="54">
        <v>1</v>
      </c>
      <c r="J160" s="54">
        <v>3</v>
      </c>
      <c r="K160" s="55" t="s">
        <v>59</v>
      </c>
      <c r="L160" s="56"/>
      <c r="M160" s="57">
        <v>0</v>
      </c>
      <c r="N160" s="58">
        <v>0</v>
      </c>
      <c r="O160" s="91">
        <v>-486</v>
      </c>
      <c r="P160" s="86">
        <f t="shared" si="56"/>
        <v>0</v>
      </c>
      <c r="Q160" s="92">
        <v>0</v>
      </c>
      <c r="R160" s="86">
        <f t="shared" si="53"/>
        <v>0</v>
      </c>
      <c r="S160" s="60">
        <v>0</v>
      </c>
      <c r="T160" s="61">
        <f t="shared" si="52"/>
        <v>0</v>
      </c>
      <c r="U160" s="87">
        <f t="shared" si="50"/>
        <v>0</v>
      </c>
      <c r="V160" s="87">
        <f>R160+U160</f>
        <v>0</v>
      </c>
      <c r="W160" s="87">
        <f t="shared" si="54"/>
        <v>0</v>
      </c>
      <c r="X160" s="63">
        <v>0</v>
      </c>
      <c r="Y160" s="61">
        <f t="shared" si="55"/>
        <v>0</v>
      </c>
    </row>
    <row r="161" spans="1:25" s="11" customFormat="1" x14ac:dyDescent="0.25">
      <c r="A161" s="46">
        <v>40</v>
      </c>
      <c r="B161" s="47">
        <v>1050</v>
      </c>
      <c r="C161" s="48">
        <v>4</v>
      </c>
      <c r="D161" s="49" t="s">
        <v>147</v>
      </c>
      <c r="E161" s="83" t="s">
        <v>140</v>
      </c>
      <c r="F161" s="49" t="s">
        <v>141</v>
      </c>
      <c r="G161" s="49" t="s">
        <v>142</v>
      </c>
      <c r="H161" s="82" t="s">
        <v>43</v>
      </c>
      <c r="I161" s="54">
        <v>1</v>
      </c>
      <c r="J161" s="54">
        <v>1</v>
      </c>
      <c r="K161" s="55" t="s">
        <v>116</v>
      </c>
      <c r="L161" s="56"/>
      <c r="M161" s="57">
        <v>0</v>
      </c>
      <c r="N161" s="58">
        <v>0</v>
      </c>
      <c r="O161" s="91"/>
      <c r="P161" s="86">
        <f t="shared" si="56"/>
        <v>0</v>
      </c>
      <c r="Q161" s="92">
        <v>5375</v>
      </c>
      <c r="R161" s="86">
        <f t="shared" si="53"/>
        <v>5375</v>
      </c>
      <c r="S161" s="60">
        <v>5052.5</v>
      </c>
      <c r="T161" s="61">
        <f t="shared" si="52"/>
        <v>5052.5</v>
      </c>
      <c r="U161" s="87">
        <f t="shared" si="50"/>
        <v>5375</v>
      </c>
      <c r="V161" s="87">
        <v>0</v>
      </c>
      <c r="W161" s="87">
        <f t="shared" si="54"/>
        <v>5375</v>
      </c>
      <c r="X161" s="63">
        <v>15157.5</v>
      </c>
      <c r="Y161" s="61">
        <f t="shared" si="55"/>
        <v>20210</v>
      </c>
    </row>
    <row r="162" spans="1:25" s="11" customFormat="1" x14ac:dyDescent="0.25">
      <c r="A162" s="46">
        <v>40</v>
      </c>
      <c r="B162" s="47">
        <v>1050</v>
      </c>
      <c r="C162" s="48">
        <v>4</v>
      </c>
      <c r="D162" s="49" t="s">
        <v>147</v>
      </c>
      <c r="E162" s="83" t="s">
        <v>140</v>
      </c>
      <c r="F162" s="49" t="s">
        <v>141</v>
      </c>
      <c r="G162" s="49" t="s">
        <v>142</v>
      </c>
      <c r="H162" s="82" t="s">
        <v>43</v>
      </c>
      <c r="I162" s="54">
        <v>1</v>
      </c>
      <c r="J162" s="54">
        <v>1</v>
      </c>
      <c r="K162" s="55" t="s">
        <v>116</v>
      </c>
      <c r="L162" s="56"/>
      <c r="M162" s="57">
        <v>0</v>
      </c>
      <c r="N162" s="58">
        <v>0</v>
      </c>
      <c r="O162" s="91"/>
      <c r="P162" s="86">
        <f t="shared" si="56"/>
        <v>0</v>
      </c>
      <c r="Q162" s="92">
        <v>217.5</v>
      </c>
      <c r="R162" s="86">
        <f t="shared" si="53"/>
        <v>217.5</v>
      </c>
      <c r="S162" s="60">
        <v>204.45</v>
      </c>
      <c r="T162" s="61">
        <f t="shared" si="52"/>
        <v>204.45</v>
      </c>
      <c r="U162" s="87">
        <f t="shared" si="50"/>
        <v>217.5</v>
      </c>
      <c r="V162" s="87">
        <v>0</v>
      </c>
      <c r="W162" s="87">
        <f t="shared" si="54"/>
        <v>217.5</v>
      </c>
      <c r="X162" s="63">
        <v>613.34999999999991</v>
      </c>
      <c r="Y162" s="61">
        <f t="shared" si="55"/>
        <v>817.8</v>
      </c>
    </row>
    <row r="163" spans="1:25" s="11" customFormat="1" x14ac:dyDescent="0.25">
      <c r="A163" s="46">
        <v>40</v>
      </c>
      <c r="B163" s="47">
        <v>1050</v>
      </c>
      <c r="C163" s="48">
        <v>4</v>
      </c>
      <c r="D163" s="49" t="s">
        <v>147</v>
      </c>
      <c r="E163" s="83" t="s">
        <v>140</v>
      </c>
      <c r="F163" s="49" t="s">
        <v>141</v>
      </c>
      <c r="G163" s="49" t="s">
        <v>142</v>
      </c>
      <c r="H163" s="82" t="s">
        <v>43</v>
      </c>
      <c r="I163" s="54">
        <v>1</v>
      </c>
      <c r="J163" s="54">
        <v>1</v>
      </c>
      <c r="K163" s="55" t="s">
        <v>116</v>
      </c>
      <c r="L163" s="56"/>
      <c r="M163" s="57">
        <v>0</v>
      </c>
      <c r="N163" s="58">
        <v>0</v>
      </c>
      <c r="O163" s="91"/>
      <c r="P163" s="86">
        <f t="shared" si="56"/>
        <v>0</v>
      </c>
      <c r="Q163" s="92">
        <v>3902</v>
      </c>
      <c r="R163" s="86">
        <f t="shared" si="53"/>
        <v>3902</v>
      </c>
      <c r="S163" s="60">
        <v>3667.8799999999997</v>
      </c>
      <c r="T163" s="61">
        <f t="shared" si="52"/>
        <v>3667.8799999999997</v>
      </c>
      <c r="U163" s="87">
        <f t="shared" si="50"/>
        <v>3902</v>
      </c>
      <c r="V163" s="87">
        <v>0</v>
      </c>
      <c r="W163" s="87">
        <f t="shared" si="54"/>
        <v>3902</v>
      </c>
      <c r="X163" s="63">
        <v>11003.64</v>
      </c>
      <c r="Y163" s="61">
        <f t="shared" si="55"/>
        <v>14671.519999999999</v>
      </c>
    </row>
    <row r="164" spans="1:25" s="11" customFormat="1" x14ac:dyDescent="0.25">
      <c r="A164" s="46">
        <v>40</v>
      </c>
      <c r="B164" s="47">
        <v>1050</v>
      </c>
      <c r="C164" s="48">
        <v>4</v>
      </c>
      <c r="D164" s="49" t="s">
        <v>147</v>
      </c>
      <c r="E164" s="83" t="s">
        <v>140</v>
      </c>
      <c r="F164" s="49" t="s">
        <v>141</v>
      </c>
      <c r="G164" s="49" t="s">
        <v>142</v>
      </c>
      <c r="H164" s="82" t="s">
        <v>43</v>
      </c>
      <c r="I164" s="54">
        <v>1</v>
      </c>
      <c r="J164" s="54">
        <v>3</v>
      </c>
      <c r="K164" s="55" t="s">
        <v>59</v>
      </c>
      <c r="L164" s="56"/>
      <c r="M164" s="57">
        <v>0</v>
      </c>
      <c r="N164" s="58">
        <v>0</v>
      </c>
      <c r="O164" s="91">
        <v>0</v>
      </c>
      <c r="P164" s="86">
        <f t="shared" si="56"/>
        <v>0</v>
      </c>
      <c r="Q164" s="92">
        <v>2486.6</v>
      </c>
      <c r="R164" s="86">
        <f t="shared" si="53"/>
        <v>2486.6</v>
      </c>
      <c r="S164" s="60">
        <v>870.31</v>
      </c>
      <c r="T164" s="61">
        <f t="shared" si="52"/>
        <v>870.31</v>
      </c>
      <c r="U164" s="87">
        <f t="shared" si="50"/>
        <v>2486.6</v>
      </c>
      <c r="V164" s="87">
        <v>0</v>
      </c>
      <c r="W164" s="87">
        <f t="shared" si="54"/>
        <v>2486.6</v>
      </c>
      <c r="X164" s="63">
        <v>2610.9299999999998</v>
      </c>
      <c r="Y164" s="61">
        <f t="shared" si="55"/>
        <v>3481.24</v>
      </c>
    </row>
    <row r="165" spans="1:25" s="26" customFormat="1" ht="30" x14ac:dyDescent="0.25">
      <c r="A165" s="65"/>
      <c r="B165" s="66"/>
      <c r="C165" s="67"/>
      <c r="D165" s="68"/>
      <c r="E165" s="84" t="s">
        <v>148</v>
      </c>
      <c r="F165" s="68" t="s">
        <v>141</v>
      </c>
      <c r="G165" s="68"/>
      <c r="H165" s="85" t="s">
        <v>43</v>
      </c>
      <c r="I165" s="73"/>
      <c r="J165" s="73"/>
      <c r="K165" s="74"/>
      <c r="L165" s="75">
        <v>26110</v>
      </c>
      <c r="M165" s="76">
        <f t="shared" ref="M165:X165" si="57">SUM(M126:M164)</f>
        <v>26110</v>
      </c>
      <c r="N165" s="77">
        <f t="shared" si="57"/>
        <v>49419.521999999997</v>
      </c>
      <c r="O165" s="76">
        <f t="shared" si="57"/>
        <v>19926</v>
      </c>
      <c r="P165" s="93">
        <f t="shared" si="57"/>
        <v>26110</v>
      </c>
      <c r="Q165" s="94">
        <f t="shared" si="57"/>
        <v>0</v>
      </c>
      <c r="R165" s="94">
        <f t="shared" si="57"/>
        <v>26110</v>
      </c>
      <c r="S165" s="77">
        <f t="shared" si="57"/>
        <v>49470.719999999987</v>
      </c>
      <c r="T165" s="78">
        <f t="shared" si="52"/>
        <v>49470.719999999987</v>
      </c>
      <c r="U165" s="94">
        <f t="shared" si="57"/>
        <v>26110</v>
      </c>
      <c r="V165" s="94">
        <f t="shared" si="57"/>
        <v>0</v>
      </c>
      <c r="W165" s="94">
        <f t="shared" si="57"/>
        <v>26110</v>
      </c>
      <c r="X165" s="77">
        <f t="shared" si="57"/>
        <v>53276.399999999994</v>
      </c>
      <c r="Y165" s="78">
        <f t="shared" si="55"/>
        <v>102747.11999999998</v>
      </c>
    </row>
    <row r="166" spans="1:25" s="26" customFormat="1" x14ac:dyDescent="0.25">
      <c r="A166" s="46">
        <v>332</v>
      </c>
      <c r="B166" s="47">
        <v>1346</v>
      </c>
      <c r="C166" s="48">
        <v>4</v>
      </c>
      <c r="D166" s="49" t="s">
        <v>149</v>
      </c>
      <c r="E166" s="83" t="s">
        <v>150</v>
      </c>
      <c r="F166" s="49" t="s">
        <v>151</v>
      </c>
      <c r="G166" s="49" t="s">
        <v>152</v>
      </c>
      <c r="H166" s="82" t="s">
        <v>43</v>
      </c>
      <c r="I166" s="54">
        <v>1</v>
      </c>
      <c r="J166" s="54">
        <v>1</v>
      </c>
      <c r="K166" s="55" t="s">
        <v>116</v>
      </c>
      <c r="L166" s="56"/>
      <c r="M166" s="57">
        <v>8200</v>
      </c>
      <c r="N166" s="58">
        <v>24132.6</v>
      </c>
      <c r="O166" s="59">
        <v>8200</v>
      </c>
      <c r="P166" s="59">
        <f>M166</f>
        <v>8200</v>
      </c>
      <c r="Q166" s="59">
        <v>-63</v>
      </c>
      <c r="R166" s="59">
        <f>P166+Q166</f>
        <v>8137</v>
      </c>
      <c r="S166" s="60">
        <v>22946.34</v>
      </c>
      <c r="T166" s="61">
        <f t="shared" si="52"/>
        <v>22946.34</v>
      </c>
      <c r="U166" s="62">
        <f>R166</f>
        <v>8137</v>
      </c>
      <c r="V166" s="62">
        <v>0</v>
      </c>
      <c r="W166" s="62">
        <f>R166+V166</f>
        <v>8137</v>
      </c>
      <c r="X166" s="63">
        <v>22946.34</v>
      </c>
      <c r="Y166" s="61">
        <f t="shared" si="55"/>
        <v>45892.68</v>
      </c>
    </row>
    <row r="167" spans="1:25" s="26" customFormat="1" ht="30" x14ac:dyDescent="0.25">
      <c r="A167" s="65"/>
      <c r="B167" s="66"/>
      <c r="C167" s="67"/>
      <c r="D167" s="68"/>
      <c r="E167" s="84" t="s">
        <v>153</v>
      </c>
      <c r="F167" s="68" t="s">
        <v>151</v>
      </c>
      <c r="G167" s="68"/>
      <c r="H167" s="85" t="s">
        <v>43</v>
      </c>
      <c r="I167" s="73"/>
      <c r="J167" s="73"/>
      <c r="K167" s="74"/>
      <c r="L167" s="75">
        <v>8137</v>
      </c>
      <c r="M167" s="76">
        <f>SUM(M166:M166)</f>
        <v>8200</v>
      </c>
      <c r="N167" s="77">
        <f>SUM(N166)</f>
        <v>24132.6</v>
      </c>
      <c r="O167" s="76">
        <f>SUM(O166:O166)</f>
        <v>8200</v>
      </c>
      <c r="P167" s="76">
        <f>SUM(P166)</f>
        <v>8200</v>
      </c>
      <c r="Q167" s="76">
        <f>SUM(Q166)</f>
        <v>-63</v>
      </c>
      <c r="R167" s="76">
        <f>SUM(R166)</f>
        <v>8137</v>
      </c>
      <c r="S167" s="77">
        <f>SUM(S166)</f>
        <v>22946.34</v>
      </c>
      <c r="T167" s="78">
        <f t="shared" si="52"/>
        <v>22946.34</v>
      </c>
      <c r="U167" s="76">
        <f>SUM(U166)</f>
        <v>8137</v>
      </c>
      <c r="V167" s="76">
        <f>SUM(V166:V166)</f>
        <v>0</v>
      </c>
      <c r="W167" s="76">
        <f>SUM(W166)</f>
        <v>8137</v>
      </c>
      <c r="X167" s="77">
        <f>SUM(X166)</f>
        <v>22946.34</v>
      </c>
      <c r="Y167" s="78">
        <f t="shared" si="55"/>
        <v>45892.68</v>
      </c>
    </row>
    <row r="168" spans="1:25" s="11" customFormat="1" x14ac:dyDescent="0.25">
      <c r="A168" s="46">
        <v>60</v>
      </c>
      <c r="B168" s="47">
        <v>1130</v>
      </c>
      <c r="C168" s="48">
        <v>4</v>
      </c>
      <c r="D168" s="49" t="s">
        <v>91</v>
      </c>
      <c r="E168" s="83" t="s">
        <v>154</v>
      </c>
      <c r="F168" s="49" t="s">
        <v>155</v>
      </c>
      <c r="G168" s="49" t="s">
        <v>156</v>
      </c>
      <c r="H168" s="82" t="s">
        <v>43</v>
      </c>
      <c r="I168" s="54">
        <v>1</v>
      </c>
      <c r="J168" s="54">
        <v>1</v>
      </c>
      <c r="K168" s="55" t="s">
        <v>116</v>
      </c>
      <c r="L168" s="56"/>
      <c r="M168" s="57">
        <v>13843</v>
      </c>
      <c r="N168" s="58">
        <v>40739.949000000001</v>
      </c>
      <c r="O168" s="59">
        <v>13843</v>
      </c>
      <c r="P168" s="59">
        <f>M168</f>
        <v>13843</v>
      </c>
      <c r="Q168" s="59">
        <v>0</v>
      </c>
      <c r="R168" s="59">
        <f t="shared" ref="R168:R182" si="58">P168+Q168</f>
        <v>13843</v>
      </c>
      <c r="S168" s="60">
        <v>39037.26</v>
      </c>
      <c r="T168" s="61">
        <f t="shared" si="52"/>
        <v>39037.26</v>
      </c>
      <c r="U168" s="62">
        <f t="shared" ref="U168:U182" si="59">R168</f>
        <v>13843</v>
      </c>
      <c r="V168" s="62">
        <v>0</v>
      </c>
      <c r="W168" s="62">
        <f t="shared" ref="W168:W182" si="60">R168+V168</f>
        <v>13843</v>
      </c>
      <c r="X168" s="63">
        <v>39037.26</v>
      </c>
      <c r="Y168" s="61">
        <f t="shared" si="55"/>
        <v>78074.52</v>
      </c>
    </row>
    <row r="169" spans="1:25" s="11" customFormat="1" ht="18.75" customHeight="1" x14ac:dyDescent="0.25">
      <c r="A169" s="46">
        <v>60</v>
      </c>
      <c r="B169" s="47">
        <v>1130</v>
      </c>
      <c r="C169" s="48">
        <v>4</v>
      </c>
      <c r="D169" s="49" t="s">
        <v>91</v>
      </c>
      <c r="E169" s="83" t="s">
        <v>154</v>
      </c>
      <c r="F169" s="49" t="s">
        <v>155</v>
      </c>
      <c r="G169" s="49" t="s">
        <v>156</v>
      </c>
      <c r="H169" s="82" t="s">
        <v>43</v>
      </c>
      <c r="I169" s="54">
        <v>3</v>
      </c>
      <c r="J169" s="54">
        <v>3</v>
      </c>
      <c r="K169" s="55" t="s">
        <v>59</v>
      </c>
      <c r="L169" s="56"/>
      <c r="M169" s="57">
        <v>635</v>
      </c>
      <c r="N169" s="58">
        <v>666.75</v>
      </c>
      <c r="O169" s="59">
        <v>635</v>
      </c>
      <c r="P169" s="59">
        <f>M169</f>
        <v>635</v>
      </c>
      <c r="Q169" s="59">
        <v>0</v>
      </c>
      <c r="R169" s="59">
        <f t="shared" si="58"/>
        <v>635</v>
      </c>
      <c r="S169" s="60">
        <v>666.75</v>
      </c>
      <c r="T169" s="61">
        <f t="shared" si="52"/>
        <v>666.75</v>
      </c>
      <c r="U169" s="62">
        <f t="shared" si="59"/>
        <v>635</v>
      </c>
      <c r="V169" s="62">
        <v>0</v>
      </c>
      <c r="W169" s="62">
        <f t="shared" si="60"/>
        <v>635</v>
      </c>
      <c r="X169" s="63">
        <v>666.75</v>
      </c>
      <c r="Y169" s="61">
        <f t="shared" si="55"/>
        <v>1333.5</v>
      </c>
    </row>
    <row r="170" spans="1:25" s="26" customFormat="1" ht="17.25" customHeight="1" x14ac:dyDescent="0.25">
      <c r="A170" s="46">
        <v>82</v>
      </c>
      <c r="B170" s="47">
        <v>1349</v>
      </c>
      <c r="C170" s="48">
        <v>4</v>
      </c>
      <c r="D170" s="49" t="s">
        <v>48</v>
      </c>
      <c r="E170" s="83" t="s">
        <v>154</v>
      </c>
      <c r="F170" s="49" t="s">
        <v>155</v>
      </c>
      <c r="G170" s="49" t="s">
        <v>156</v>
      </c>
      <c r="H170" s="82" t="s">
        <v>43</v>
      </c>
      <c r="I170" s="54">
        <v>1</v>
      </c>
      <c r="J170" s="54">
        <v>1</v>
      </c>
      <c r="K170" s="55" t="s">
        <v>116</v>
      </c>
      <c r="L170" s="56"/>
      <c r="M170" s="57">
        <v>1354</v>
      </c>
      <c r="N170" s="58">
        <v>3984.8219999999997</v>
      </c>
      <c r="O170" s="59">
        <v>1354</v>
      </c>
      <c r="P170" s="59">
        <v>1354</v>
      </c>
      <c r="Q170" s="59">
        <v>0</v>
      </c>
      <c r="R170" s="59">
        <f t="shared" si="58"/>
        <v>1354</v>
      </c>
      <c r="S170" s="60">
        <v>0</v>
      </c>
      <c r="T170" s="61">
        <f t="shared" si="52"/>
        <v>0</v>
      </c>
      <c r="U170" s="62">
        <f t="shared" si="59"/>
        <v>1354</v>
      </c>
      <c r="V170" s="62">
        <v>0</v>
      </c>
      <c r="W170" s="62">
        <f t="shared" si="60"/>
        <v>1354</v>
      </c>
      <c r="X170" s="63">
        <v>0</v>
      </c>
      <c r="Y170" s="61">
        <f t="shared" si="55"/>
        <v>0</v>
      </c>
    </row>
    <row r="171" spans="1:25" s="11" customFormat="1" x14ac:dyDescent="0.25">
      <c r="A171" s="46">
        <v>82</v>
      </c>
      <c r="B171" s="47">
        <v>1349</v>
      </c>
      <c r="C171" s="48">
        <v>4</v>
      </c>
      <c r="D171" s="49" t="s">
        <v>48</v>
      </c>
      <c r="E171" s="83" t="s">
        <v>154</v>
      </c>
      <c r="F171" s="49" t="s">
        <v>155</v>
      </c>
      <c r="G171" s="49" t="s">
        <v>156</v>
      </c>
      <c r="H171" s="82" t="s">
        <v>43</v>
      </c>
      <c r="I171" s="54">
        <v>1</v>
      </c>
      <c r="J171" s="54">
        <v>1</v>
      </c>
      <c r="K171" s="55" t="s">
        <v>116</v>
      </c>
      <c r="L171" s="56"/>
      <c r="M171" s="57">
        <v>650</v>
      </c>
      <c r="N171" s="58">
        <v>1912.9499999999998</v>
      </c>
      <c r="O171" s="59">
        <v>650</v>
      </c>
      <c r="P171" s="59">
        <f t="shared" ref="P171:P181" si="61">M171</f>
        <v>650</v>
      </c>
      <c r="Q171" s="59">
        <v>0</v>
      </c>
      <c r="R171" s="59">
        <f t="shared" si="58"/>
        <v>650</v>
      </c>
      <c r="S171" s="60">
        <v>0</v>
      </c>
      <c r="T171" s="61">
        <f t="shared" si="52"/>
        <v>0</v>
      </c>
      <c r="U171" s="62">
        <f t="shared" si="59"/>
        <v>650</v>
      </c>
      <c r="V171" s="62">
        <v>0</v>
      </c>
      <c r="W171" s="62">
        <f t="shared" si="60"/>
        <v>650</v>
      </c>
      <c r="X171" s="63">
        <v>0</v>
      </c>
      <c r="Y171" s="61">
        <f t="shared" si="55"/>
        <v>0</v>
      </c>
    </row>
    <row r="172" spans="1:25" s="11" customFormat="1" x14ac:dyDescent="0.25">
      <c r="A172" s="46">
        <v>82</v>
      </c>
      <c r="B172" s="47">
        <v>1540</v>
      </c>
      <c r="C172" s="48">
        <v>4</v>
      </c>
      <c r="D172" s="49" t="s">
        <v>157</v>
      </c>
      <c r="E172" s="83" t="s">
        <v>154</v>
      </c>
      <c r="F172" s="49" t="s">
        <v>155</v>
      </c>
      <c r="G172" s="49" t="s">
        <v>156</v>
      </c>
      <c r="H172" s="82" t="s">
        <v>43</v>
      </c>
      <c r="I172" s="54">
        <v>1</v>
      </c>
      <c r="J172" s="54">
        <v>1</v>
      </c>
      <c r="K172" s="55" t="s">
        <v>116</v>
      </c>
      <c r="L172" s="56"/>
      <c r="M172" s="57">
        <v>1840</v>
      </c>
      <c r="N172" s="58">
        <v>5415.12</v>
      </c>
      <c r="O172" s="59">
        <v>1840</v>
      </c>
      <c r="P172" s="59">
        <f t="shared" si="61"/>
        <v>1840</v>
      </c>
      <c r="Q172" s="59">
        <v>0</v>
      </c>
      <c r="R172" s="59">
        <f t="shared" si="58"/>
        <v>1840</v>
      </c>
      <c r="S172" s="60">
        <v>5188.7999999999993</v>
      </c>
      <c r="T172" s="61">
        <f t="shared" si="52"/>
        <v>5188.7999999999993</v>
      </c>
      <c r="U172" s="62">
        <f t="shared" si="59"/>
        <v>1840</v>
      </c>
      <c r="V172" s="62">
        <v>0</v>
      </c>
      <c r="W172" s="62">
        <f t="shared" si="60"/>
        <v>1840</v>
      </c>
      <c r="X172" s="63">
        <v>5188.7999999999993</v>
      </c>
      <c r="Y172" s="61">
        <f t="shared" si="55"/>
        <v>10377.599999999999</v>
      </c>
    </row>
    <row r="173" spans="1:25" s="11" customFormat="1" x14ac:dyDescent="0.25">
      <c r="A173" s="46">
        <v>82</v>
      </c>
      <c r="B173" s="47">
        <v>1540</v>
      </c>
      <c r="C173" s="48">
        <v>4</v>
      </c>
      <c r="D173" s="49" t="s">
        <v>157</v>
      </c>
      <c r="E173" s="83" t="s">
        <v>154</v>
      </c>
      <c r="F173" s="49" t="s">
        <v>155</v>
      </c>
      <c r="G173" s="49" t="s">
        <v>156</v>
      </c>
      <c r="H173" s="82" t="s">
        <v>43</v>
      </c>
      <c r="I173" s="54">
        <v>3</v>
      </c>
      <c r="J173" s="54">
        <v>3</v>
      </c>
      <c r="K173" s="55" t="s">
        <v>59</v>
      </c>
      <c r="L173" s="56"/>
      <c r="M173" s="57">
        <v>415</v>
      </c>
      <c r="N173" s="58">
        <v>435.75</v>
      </c>
      <c r="O173" s="59">
        <v>415</v>
      </c>
      <c r="P173" s="59">
        <f t="shared" si="61"/>
        <v>415</v>
      </c>
      <c r="Q173" s="59">
        <v>0</v>
      </c>
      <c r="R173" s="59">
        <f t="shared" si="58"/>
        <v>415</v>
      </c>
      <c r="S173" s="60">
        <v>435.75</v>
      </c>
      <c r="T173" s="61">
        <f t="shared" si="52"/>
        <v>435.75</v>
      </c>
      <c r="U173" s="62">
        <f t="shared" si="59"/>
        <v>415</v>
      </c>
      <c r="V173" s="62">
        <v>0</v>
      </c>
      <c r="W173" s="62">
        <f t="shared" si="60"/>
        <v>415</v>
      </c>
      <c r="X173" s="63">
        <v>435.75</v>
      </c>
      <c r="Y173" s="61">
        <f t="shared" si="55"/>
        <v>871.5</v>
      </c>
    </row>
    <row r="174" spans="1:25" s="11" customFormat="1" x14ac:dyDescent="0.25">
      <c r="A174" s="46">
        <v>82</v>
      </c>
      <c r="B174" s="47">
        <v>1560</v>
      </c>
      <c r="C174" s="48">
        <v>4</v>
      </c>
      <c r="D174" s="49" t="s">
        <v>158</v>
      </c>
      <c r="E174" s="83" t="s">
        <v>154</v>
      </c>
      <c r="F174" s="49" t="s">
        <v>155</v>
      </c>
      <c r="G174" s="49" t="s">
        <v>156</v>
      </c>
      <c r="H174" s="82" t="s">
        <v>43</v>
      </c>
      <c r="I174" s="54">
        <v>1</v>
      </c>
      <c r="J174" s="54">
        <v>1</v>
      </c>
      <c r="K174" s="55" t="s">
        <v>116</v>
      </c>
      <c r="L174" s="56"/>
      <c r="M174" s="57">
        <v>838</v>
      </c>
      <c r="N174" s="58">
        <v>2466.2339999999999</v>
      </c>
      <c r="O174" s="59">
        <v>838</v>
      </c>
      <c r="P174" s="59">
        <f t="shared" si="61"/>
        <v>838</v>
      </c>
      <c r="Q174" s="59">
        <v>0</v>
      </c>
      <c r="R174" s="59">
        <f t="shared" si="58"/>
        <v>838</v>
      </c>
      <c r="S174" s="60">
        <v>2363.16</v>
      </c>
      <c r="T174" s="61">
        <f t="shared" si="52"/>
        <v>2363.16</v>
      </c>
      <c r="U174" s="62">
        <f t="shared" si="59"/>
        <v>838</v>
      </c>
      <c r="V174" s="62">
        <v>0</v>
      </c>
      <c r="W174" s="62">
        <f t="shared" si="60"/>
        <v>838</v>
      </c>
      <c r="X174" s="63">
        <v>2363.16</v>
      </c>
      <c r="Y174" s="61">
        <f t="shared" si="55"/>
        <v>4726.32</v>
      </c>
    </row>
    <row r="175" spans="1:25" s="11" customFormat="1" x14ac:dyDescent="0.25">
      <c r="A175" s="46">
        <v>82</v>
      </c>
      <c r="B175" s="47">
        <v>1560</v>
      </c>
      <c r="C175" s="48">
        <v>4</v>
      </c>
      <c r="D175" s="49" t="s">
        <v>158</v>
      </c>
      <c r="E175" s="83" t="s">
        <v>154</v>
      </c>
      <c r="F175" s="49" t="s">
        <v>155</v>
      </c>
      <c r="G175" s="49" t="s">
        <v>156</v>
      </c>
      <c r="H175" s="82" t="s">
        <v>43</v>
      </c>
      <c r="I175" s="54">
        <v>3</v>
      </c>
      <c r="J175" s="54">
        <v>3</v>
      </c>
      <c r="K175" s="55" t="s">
        <v>59</v>
      </c>
      <c r="L175" s="56"/>
      <c r="M175" s="57">
        <v>531</v>
      </c>
      <c r="N175" s="58">
        <v>557.54999999999995</v>
      </c>
      <c r="O175" s="59">
        <v>531</v>
      </c>
      <c r="P175" s="59">
        <f t="shared" si="61"/>
        <v>531</v>
      </c>
      <c r="Q175" s="59">
        <v>0</v>
      </c>
      <c r="R175" s="59">
        <f t="shared" si="58"/>
        <v>531</v>
      </c>
      <c r="S175" s="60">
        <v>557.54999999999995</v>
      </c>
      <c r="T175" s="61">
        <f t="shared" si="52"/>
        <v>557.54999999999995</v>
      </c>
      <c r="U175" s="62">
        <f t="shared" si="59"/>
        <v>531</v>
      </c>
      <c r="V175" s="62">
        <v>0</v>
      </c>
      <c r="W175" s="62">
        <f t="shared" si="60"/>
        <v>531</v>
      </c>
      <c r="X175" s="63">
        <v>557.54999999999995</v>
      </c>
      <c r="Y175" s="61">
        <f t="shared" si="55"/>
        <v>1115.0999999999999</v>
      </c>
    </row>
    <row r="176" spans="1:25" s="26" customFormat="1" x14ac:dyDescent="0.25">
      <c r="A176" s="46">
        <v>82</v>
      </c>
      <c r="B176" s="47">
        <v>1562</v>
      </c>
      <c r="C176" s="48">
        <v>4</v>
      </c>
      <c r="D176" s="49" t="s">
        <v>159</v>
      </c>
      <c r="E176" s="83" t="s">
        <v>154</v>
      </c>
      <c r="F176" s="49" t="s">
        <v>155</v>
      </c>
      <c r="G176" s="49" t="s">
        <v>156</v>
      </c>
      <c r="H176" s="82" t="s">
        <v>43</v>
      </c>
      <c r="I176" s="54">
        <v>3</v>
      </c>
      <c r="J176" s="54">
        <v>3</v>
      </c>
      <c r="K176" s="55" t="s">
        <v>59</v>
      </c>
      <c r="L176" s="56"/>
      <c r="M176" s="57">
        <v>2855</v>
      </c>
      <c r="N176" s="58">
        <v>2997.7499999999995</v>
      </c>
      <c r="O176" s="59">
        <v>2855</v>
      </c>
      <c r="P176" s="59">
        <f t="shared" si="61"/>
        <v>2855</v>
      </c>
      <c r="Q176" s="59">
        <v>0</v>
      </c>
      <c r="R176" s="59">
        <f t="shared" si="58"/>
        <v>2855</v>
      </c>
      <c r="S176" s="60">
        <v>2997.7499999999995</v>
      </c>
      <c r="T176" s="61">
        <f t="shared" si="52"/>
        <v>2997.7499999999995</v>
      </c>
      <c r="U176" s="62">
        <f t="shared" si="59"/>
        <v>2855</v>
      </c>
      <c r="V176" s="62">
        <v>0</v>
      </c>
      <c r="W176" s="62">
        <f t="shared" si="60"/>
        <v>2855</v>
      </c>
      <c r="X176" s="63">
        <v>2997.7499999999995</v>
      </c>
      <c r="Y176" s="61">
        <f t="shared" si="55"/>
        <v>5995.4999999999991</v>
      </c>
    </row>
    <row r="177" spans="1:25" s="11" customFormat="1" x14ac:dyDescent="0.25">
      <c r="A177" s="46">
        <v>82</v>
      </c>
      <c r="B177" s="47">
        <v>1562</v>
      </c>
      <c r="C177" s="48">
        <v>4</v>
      </c>
      <c r="D177" s="49" t="s">
        <v>159</v>
      </c>
      <c r="E177" s="83" t="s">
        <v>154</v>
      </c>
      <c r="F177" s="49" t="s">
        <v>155</v>
      </c>
      <c r="G177" s="49" t="s">
        <v>156</v>
      </c>
      <c r="H177" s="82" t="s">
        <v>43</v>
      </c>
      <c r="I177" s="54">
        <v>1</v>
      </c>
      <c r="J177" s="54">
        <v>1</v>
      </c>
      <c r="K177" s="55" t="s">
        <v>116</v>
      </c>
      <c r="L177" s="56"/>
      <c r="M177" s="57">
        <v>10445</v>
      </c>
      <c r="N177" s="58">
        <v>30739.635000000002</v>
      </c>
      <c r="O177" s="59">
        <v>10445</v>
      </c>
      <c r="P177" s="59">
        <f t="shared" si="61"/>
        <v>10445</v>
      </c>
      <c r="Q177" s="59">
        <v>0</v>
      </c>
      <c r="R177" s="59">
        <f t="shared" si="58"/>
        <v>10445</v>
      </c>
      <c r="S177" s="60">
        <v>29454.899999999998</v>
      </c>
      <c r="T177" s="61">
        <f t="shared" si="52"/>
        <v>29454.899999999998</v>
      </c>
      <c r="U177" s="62">
        <f t="shared" si="59"/>
        <v>10445</v>
      </c>
      <c r="V177" s="62">
        <v>0</v>
      </c>
      <c r="W177" s="62">
        <f t="shared" si="60"/>
        <v>10445</v>
      </c>
      <c r="X177" s="63">
        <v>29454.899999999998</v>
      </c>
      <c r="Y177" s="61">
        <f t="shared" si="55"/>
        <v>58909.799999999996</v>
      </c>
    </row>
    <row r="178" spans="1:25" s="26" customFormat="1" x14ac:dyDescent="0.25">
      <c r="A178" s="46">
        <v>83</v>
      </c>
      <c r="B178" s="47">
        <v>1358</v>
      </c>
      <c r="C178" s="48">
        <v>4</v>
      </c>
      <c r="D178" s="49" t="s">
        <v>160</v>
      </c>
      <c r="E178" s="83" t="s">
        <v>154</v>
      </c>
      <c r="F178" s="49" t="s">
        <v>155</v>
      </c>
      <c r="G178" s="49" t="s">
        <v>156</v>
      </c>
      <c r="H178" s="82" t="s">
        <v>43</v>
      </c>
      <c r="I178" s="54">
        <v>1</v>
      </c>
      <c r="J178" s="54">
        <v>1</v>
      </c>
      <c r="K178" s="55" t="s">
        <v>116</v>
      </c>
      <c r="L178" s="56"/>
      <c r="M178" s="57">
        <v>6511</v>
      </c>
      <c r="N178" s="58">
        <v>19161.873</v>
      </c>
      <c r="O178" s="59">
        <v>6511</v>
      </c>
      <c r="P178" s="59">
        <f t="shared" si="61"/>
        <v>6511</v>
      </c>
      <c r="Q178" s="59">
        <v>0</v>
      </c>
      <c r="R178" s="59">
        <f t="shared" si="58"/>
        <v>6511</v>
      </c>
      <c r="S178" s="60">
        <v>18361.019999999997</v>
      </c>
      <c r="T178" s="61">
        <f t="shared" si="52"/>
        <v>18361.019999999997</v>
      </c>
      <c r="U178" s="62">
        <f t="shared" si="59"/>
        <v>6511</v>
      </c>
      <c r="V178" s="62">
        <v>0</v>
      </c>
      <c r="W178" s="62">
        <f t="shared" si="60"/>
        <v>6511</v>
      </c>
      <c r="X178" s="63">
        <v>18361.019999999997</v>
      </c>
      <c r="Y178" s="61">
        <f t="shared" si="55"/>
        <v>36722.039999999994</v>
      </c>
    </row>
    <row r="179" spans="1:25" s="11" customFormat="1" x14ac:dyDescent="0.25">
      <c r="A179" s="46">
        <v>83</v>
      </c>
      <c r="B179" s="47">
        <v>1358</v>
      </c>
      <c r="C179" s="48">
        <v>4</v>
      </c>
      <c r="D179" s="49" t="s">
        <v>160</v>
      </c>
      <c r="E179" s="83" t="s">
        <v>154</v>
      </c>
      <c r="F179" s="49" t="s">
        <v>155</v>
      </c>
      <c r="G179" s="49" t="s">
        <v>156</v>
      </c>
      <c r="H179" s="82" t="s">
        <v>43</v>
      </c>
      <c r="I179" s="54">
        <v>3</v>
      </c>
      <c r="J179" s="54">
        <v>3</v>
      </c>
      <c r="K179" s="55" t="s">
        <v>59</v>
      </c>
      <c r="L179" s="56"/>
      <c r="M179" s="57">
        <v>1037</v>
      </c>
      <c r="N179" s="58">
        <v>1088.8499999999999</v>
      </c>
      <c r="O179" s="59">
        <v>1037</v>
      </c>
      <c r="P179" s="59">
        <f t="shared" si="61"/>
        <v>1037</v>
      </c>
      <c r="Q179" s="59">
        <v>0</v>
      </c>
      <c r="R179" s="59">
        <f t="shared" si="58"/>
        <v>1037</v>
      </c>
      <c r="S179" s="60">
        <v>1088.8499999999999</v>
      </c>
      <c r="T179" s="61">
        <f t="shared" si="52"/>
        <v>1088.8499999999999</v>
      </c>
      <c r="U179" s="62">
        <f t="shared" si="59"/>
        <v>1037</v>
      </c>
      <c r="V179" s="62">
        <v>0</v>
      </c>
      <c r="W179" s="62">
        <f t="shared" si="60"/>
        <v>1037</v>
      </c>
      <c r="X179" s="63">
        <v>1088.8499999999999</v>
      </c>
      <c r="Y179" s="61">
        <f t="shared" si="55"/>
        <v>2177.6999999999998</v>
      </c>
    </row>
    <row r="180" spans="1:25" s="11" customFormat="1" x14ac:dyDescent="0.25">
      <c r="A180" s="46">
        <v>83</v>
      </c>
      <c r="B180" s="47">
        <v>1367</v>
      </c>
      <c r="C180" s="48">
        <v>4</v>
      </c>
      <c r="D180" s="49" t="s">
        <v>161</v>
      </c>
      <c r="E180" s="83" t="s">
        <v>154</v>
      </c>
      <c r="F180" s="49" t="s">
        <v>155</v>
      </c>
      <c r="G180" s="49" t="s">
        <v>156</v>
      </c>
      <c r="H180" s="82" t="s">
        <v>43</v>
      </c>
      <c r="I180" s="54">
        <v>1</v>
      </c>
      <c r="J180" s="54">
        <v>1</v>
      </c>
      <c r="K180" s="55" t="s">
        <v>116</v>
      </c>
      <c r="L180" s="56"/>
      <c r="M180" s="57">
        <v>65</v>
      </c>
      <c r="N180" s="58">
        <v>191.29500000000002</v>
      </c>
      <c r="O180" s="59">
        <v>65</v>
      </c>
      <c r="P180" s="59">
        <f t="shared" si="61"/>
        <v>65</v>
      </c>
      <c r="Q180" s="59">
        <v>0</v>
      </c>
      <c r="R180" s="59">
        <f t="shared" si="58"/>
        <v>65</v>
      </c>
      <c r="S180" s="60">
        <v>183.29999999999998</v>
      </c>
      <c r="T180" s="61">
        <f t="shared" si="52"/>
        <v>183.29999999999998</v>
      </c>
      <c r="U180" s="62">
        <f t="shared" si="59"/>
        <v>65</v>
      </c>
      <c r="V180" s="62">
        <v>0</v>
      </c>
      <c r="W180" s="62">
        <f t="shared" si="60"/>
        <v>65</v>
      </c>
      <c r="X180" s="63">
        <v>183.29999999999998</v>
      </c>
      <c r="Y180" s="61">
        <f t="shared" si="55"/>
        <v>366.59999999999997</v>
      </c>
    </row>
    <row r="181" spans="1:25" s="11" customFormat="1" x14ac:dyDescent="0.25">
      <c r="A181" s="46">
        <v>87</v>
      </c>
      <c r="B181" s="47">
        <v>1337</v>
      </c>
      <c r="C181" s="48">
        <v>4</v>
      </c>
      <c r="D181" s="49" t="s">
        <v>162</v>
      </c>
      <c r="E181" s="83" t="s">
        <v>154</v>
      </c>
      <c r="F181" s="49" t="s">
        <v>155</v>
      </c>
      <c r="G181" s="49" t="s">
        <v>156</v>
      </c>
      <c r="H181" s="82" t="s">
        <v>43</v>
      </c>
      <c r="I181" s="54">
        <v>1</v>
      </c>
      <c r="J181" s="54">
        <v>1</v>
      </c>
      <c r="K181" s="55" t="s">
        <v>116</v>
      </c>
      <c r="L181" s="56"/>
      <c r="M181" s="57">
        <v>1531</v>
      </c>
      <c r="N181" s="58">
        <v>4505.7330000000002</v>
      </c>
      <c r="O181" s="59">
        <v>1531</v>
      </c>
      <c r="P181" s="59">
        <f t="shared" si="61"/>
        <v>1531</v>
      </c>
      <c r="Q181" s="59">
        <v>0</v>
      </c>
      <c r="R181" s="59">
        <f t="shared" si="58"/>
        <v>1531</v>
      </c>
      <c r="S181" s="60">
        <v>4317.42</v>
      </c>
      <c r="T181" s="61">
        <f t="shared" si="52"/>
        <v>4317.42</v>
      </c>
      <c r="U181" s="62">
        <f t="shared" si="59"/>
        <v>1531</v>
      </c>
      <c r="V181" s="62">
        <v>0</v>
      </c>
      <c r="W181" s="62">
        <f t="shared" si="60"/>
        <v>1531</v>
      </c>
      <c r="X181" s="63">
        <v>4317.42</v>
      </c>
      <c r="Y181" s="61">
        <f t="shared" si="55"/>
        <v>8634.84</v>
      </c>
    </row>
    <row r="182" spans="1:25" s="11" customFormat="1" x14ac:dyDescent="0.25">
      <c r="A182" s="46">
        <v>702</v>
      </c>
      <c r="B182" s="47">
        <v>4461</v>
      </c>
      <c r="C182" s="48">
        <v>4</v>
      </c>
      <c r="D182" s="49" t="s">
        <v>138</v>
      </c>
      <c r="E182" s="83" t="s">
        <v>154</v>
      </c>
      <c r="F182" s="49" t="s">
        <v>155</v>
      </c>
      <c r="G182" s="49" t="s">
        <v>156</v>
      </c>
      <c r="H182" s="82" t="s">
        <v>43</v>
      </c>
      <c r="I182" s="54">
        <v>1</v>
      </c>
      <c r="J182" s="54">
        <v>1</v>
      </c>
      <c r="K182" s="55" t="s">
        <v>116</v>
      </c>
      <c r="L182" s="56"/>
      <c r="M182" s="57">
        <v>0</v>
      </c>
      <c r="N182" s="58">
        <v>0</v>
      </c>
      <c r="O182" s="59">
        <v>0</v>
      </c>
      <c r="P182" s="59">
        <f>M182-O182</f>
        <v>0</v>
      </c>
      <c r="Q182" s="59">
        <v>0</v>
      </c>
      <c r="R182" s="59">
        <f t="shared" si="58"/>
        <v>0</v>
      </c>
      <c r="S182" s="60">
        <v>0</v>
      </c>
      <c r="T182" s="61">
        <f t="shared" si="52"/>
        <v>0</v>
      </c>
      <c r="U182" s="62">
        <f t="shared" si="59"/>
        <v>0</v>
      </c>
      <c r="V182" s="62">
        <v>0</v>
      </c>
      <c r="W182" s="62">
        <f t="shared" si="60"/>
        <v>0</v>
      </c>
      <c r="X182" s="63">
        <v>0</v>
      </c>
      <c r="Y182" s="61">
        <f t="shared" si="55"/>
        <v>0</v>
      </c>
    </row>
    <row r="183" spans="1:25" s="26" customFormat="1" ht="30" x14ac:dyDescent="0.25">
      <c r="A183" s="65"/>
      <c r="B183" s="66"/>
      <c r="C183" s="67"/>
      <c r="D183" s="68"/>
      <c r="E183" s="84" t="s">
        <v>163</v>
      </c>
      <c r="F183" s="68" t="s">
        <v>155</v>
      </c>
      <c r="G183" s="68"/>
      <c r="H183" s="85" t="s">
        <v>43</v>
      </c>
      <c r="I183" s="73"/>
      <c r="J183" s="73"/>
      <c r="K183" s="74"/>
      <c r="L183" s="75">
        <v>42550</v>
      </c>
      <c r="M183" s="76">
        <f t="shared" ref="M183:X183" si="62">SUM(M168:M182)</f>
        <v>42550</v>
      </c>
      <c r="N183" s="77">
        <f t="shared" si="62"/>
        <v>114864.261</v>
      </c>
      <c r="O183" s="76">
        <f t="shared" si="62"/>
        <v>42550</v>
      </c>
      <c r="P183" s="76">
        <f t="shared" si="62"/>
        <v>42550</v>
      </c>
      <c r="Q183" s="76">
        <f t="shared" si="62"/>
        <v>0</v>
      </c>
      <c r="R183" s="76">
        <f t="shared" si="62"/>
        <v>42550</v>
      </c>
      <c r="S183" s="77">
        <f t="shared" si="62"/>
        <v>104652.51000000001</v>
      </c>
      <c r="T183" s="78">
        <f t="shared" si="52"/>
        <v>104652.51000000001</v>
      </c>
      <c r="U183" s="76">
        <f t="shared" si="62"/>
        <v>42550</v>
      </c>
      <c r="V183" s="76">
        <f t="shared" si="62"/>
        <v>0</v>
      </c>
      <c r="W183" s="76">
        <f t="shared" si="62"/>
        <v>42550</v>
      </c>
      <c r="X183" s="77">
        <f t="shared" si="62"/>
        <v>104652.51000000001</v>
      </c>
      <c r="Y183" s="78">
        <f t="shared" si="55"/>
        <v>209305.02000000002</v>
      </c>
    </row>
    <row r="184" spans="1:25" s="11" customFormat="1" x14ac:dyDescent="0.25">
      <c r="A184" s="95">
        <v>82</v>
      </c>
      <c r="B184" s="47">
        <v>1349</v>
      </c>
      <c r="C184" s="48">
        <v>12</v>
      </c>
      <c r="D184" s="49" t="s">
        <v>48</v>
      </c>
      <c r="E184" s="83" t="s">
        <v>164</v>
      </c>
      <c r="F184" s="49" t="s">
        <v>165</v>
      </c>
      <c r="G184" s="49" t="s">
        <v>166</v>
      </c>
      <c r="H184" s="82" t="s">
        <v>36</v>
      </c>
      <c r="I184" s="54">
        <v>3</v>
      </c>
      <c r="J184" s="54">
        <v>8</v>
      </c>
      <c r="K184" s="55" t="s">
        <v>96</v>
      </c>
      <c r="L184" s="56"/>
      <c r="M184" s="57">
        <v>11153</v>
      </c>
      <c r="N184" s="58">
        <v>0</v>
      </c>
      <c r="O184" s="59">
        <v>13021</v>
      </c>
      <c r="P184" s="59">
        <f t="shared" ref="P184:P192" si="63">M184</f>
        <v>11153</v>
      </c>
      <c r="Q184" s="59">
        <v>0</v>
      </c>
      <c r="R184" s="59">
        <f t="shared" ref="R184:R192" si="64">P184+Q184</f>
        <v>11153</v>
      </c>
      <c r="S184" s="60">
        <v>0</v>
      </c>
      <c r="T184" s="61">
        <f t="shared" si="52"/>
        <v>0</v>
      </c>
      <c r="U184" s="62">
        <f t="shared" ref="U184:U192" si="65">R184</f>
        <v>11153</v>
      </c>
      <c r="V184" s="62">
        <v>0</v>
      </c>
      <c r="W184" s="62">
        <f t="shared" ref="W184:W192" si="66">R184+V184</f>
        <v>11153</v>
      </c>
      <c r="X184" s="63">
        <v>0</v>
      </c>
      <c r="Y184" s="61">
        <f t="shared" si="55"/>
        <v>0</v>
      </c>
    </row>
    <row r="185" spans="1:25" s="11" customFormat="1" x14ac:dyDescent="0.25">
      <c r="A185" s="95">
        <v>83</v>
      </c>
      <c r="B185" s="47">
        <v>1358</v>
      </c>
      <c r="C185" s="48">
        <v>4</v>
      </c>
      <c r="D185" s="49" t="s">
        <v>160</v>
      </c>
      <c r="E185" s="83" t="s">
        <v>164</v>
      </c>
      <c r="F185" s="49" t="s">
        <v>165</v>
      </c>
      <c r="G185" s="49" t="s">
        <v>166</v>
      </c>
      <c r="H185" s="82" t="s">
        <v>36</v>
      </c>
      <c r="I185" s="54">
        <v>5</v>
      </c>
      <c r="J185" s="54">
        <v>5</v>
      </c>
      <c r="K185" s="55" t="s">
        <v>432</v>
      </c>
      <c r="L185" s="56"/>
      <c r="M185" s="57">
        <v>4000</v>
      </c>
      <c r="N185" s="58">
        <v>1440</v>
      </c>
      <c r="O185" s="59">
        <v>4000</v>
      </c>
      <c r="P185" s="59">
        <f t="shared" si="63"/>
        <v>4000</v>
      </c>
      <c r="Q185" s="59">
        <v>0</v>
      </c>
      <c r="R185" s="59">
        <f t="shared" si="64"/>
        <v>4000</v>
      </c>
      <c r="S185" s="60">
        <v>1440</v>
      </c>
      <c r="T185" s="61">
        <f t="shared" si="52"/>
        <v>1440</v>
      </c>
      <c r="U185" s="62">
        <f t="shared" si="65"/>
        <v>4000</v>
      </c>
      <c r="V185" s="62">
        <v>0</v>
      </c>
      <c r="W185" s="62">
        <f t="shared" si="66"/>
        <v>4000</v>
      </c>
      <c r="X185" s="63">
        <v>1440</v>
      </c>
      <c r="Y185" s="61">
        <f t="shared" si="55"/>
        <v>2880</v>
      </c>
    </row>
    <row r="186" spans="1:25" s="11" customFormat="1" x14ac:dyDescent="0.25">
      <c r="A186" s="95">
        <v>550</v>
      </c>
      <c r="B186" s="47">
        <v>1362</v>
      </c>
      <c r="C186" s="48">
        <v>10</v>
      </c>
      <c r="D186" s="49" t="s">
        <v>167</v>
      </c>
      <c r="E186" s="83" t="s">
        <v>164</v>
      </c>
      <c r="F186" s="49" t="s">
        <v>165</v>
      </c>
      <c r="G186" s="49" t="s">
        <v>166</v>
      </c>
      <c r="H186" s="82" t="s">
        <v>36</v>
      </c>
      <c r="I186" s="54">
        <v>6</v>
      </c>
      <c r="J186" s="54">
        <v>6</v>
      </c>
      <c r="K186" s="55" t="s">
        <v>433</v>
      </c>
      <c r="L186" s="56"/>
      <c r="M186" s="57">
        <v>24710</v>
      </c>
      <c r="N186" s="58">
        <v>8895.5999999999985</v>
      </c>
      <c r="O186" s="59">
        <v>24710</v>
      </c>
      <c r="P186" s="59">
        <f t="shared" si="63"/>
        <v>24710</v>
      </c>
      <c r="Q186" s="59">
        <v>0</v>
      </c>
      <c r="R186" s="59">
        <f t="shared" si="64"/>
        <v>24710</v>
      </c>
      <c r="S186" s="60">
        <v>8895.5999999999985</v>
      </c>
      <c r="T186" s="61">
        <f t="shared" si="52"/>
        <v>8895.5999999999985</v>
      </c>
      <c r="U186" s="62">
        <f t="shared" si="65"/>
        <v>24710</v>
      </c>
      <c r="V186" s="62">
        <v>0</v>
      </c>
      <c r="W186" s="62">
        <f t="shared" si="66"/>
        <v>24710</v>
      </c>
      <c r="X186" s="63">
        <v>8895.5999999999985</v>
      </c>
      <c r="Y186" s="61">
        <f t="shared" si="55"/>
        <v>17791.199999999997</v>
      </c>
    </row>
    <row r="187" spans="1:25" s="11" customFormat="1" x14ac:dyDescent="0.25">
      <c r="A187" s="95">
        <v>651</v>
      </c>
      <c r="B187" s="47">
        <v>4713</v>
      </c>
      <c r="C187" s="48">
        <v>4</v>
      </c>
      <c r="D187" s="49" t="s">
        <v>37</v>
      </c>
      <c r="E187" s="83" t="s">
        <v>164</v>
      </c>
      <c r="F187" s="49" t="s">
        <v>165</v>
      </c>
      <c r="G187" s="49" t="s">
        <v>166</v>
      </c>
      <c r="H187" s="82" t="s">
        <v>36</v>
      </c>
      <c r="I187" s="54">
        <v>3</v>
      </c>
      <c r="J187" s="54">
        <v>3</v>
      </c>
      <c r="K187" s="55" t="s">
        <v>59</v>
      </c>
      <c r="L187" s="56"/>
      <c r="M187" s="57">
        <v>2885</v>
      </c>
      <c r="N187" s="58">
        <v>3029.2499999999995</v>
      </c>
      <c r="O187" s="59">
        <v>2885</v>
      </c>
      <c r="P187" s="59">
        <f t="shared" si="63"/>
        <v>2885</v>
      </c>
      <c r="Q187" s="59">
        <v>0</v>
      </c>
      <c r="R187" s="59">
        <f t="shared" si="64"/>
        <v>2885</v>
      </c>
      <c r="S187" s="60">
        <v>3029.2499999999995</v>
      </c>
      <c r="T187" s="61">
        <f t="shared" si="52"/>
        <v>3029.2499999999995</v>
      </c>
      <c r="U187" s="62">
        <f t="shared" si="65"/>
        <v>2885</v>
      </c>
      <c r="V187" s="62">
        <v>0</v>
      </c>
      <c r="W187" s="62">
        <f t="shared" si="66"/>
        <v>2885</v>
      </c>
      <c r="X187" s="63">
        <v>3029.2499999999995</v>
      </c>
      <c r="Y187" s="61">
        <f t="shared" si="55"/>
        <v>6058.4999999999991</v>
      </c>
    </row>
    <row r="188" spans="1:25" s="11" customFormat="1" x14ac:dyDescent="0.25">
      <c r="A188" s="95">
        <v>702</v>
      </c>
      <c r="B188" s="47">
        <v>4461</v>
      </c>
      <c r="C188" s="48">
        <v>4</v>
      </c>
      <c r="D188" s="49" t="s">
        <v>138</v>
      </c>
      <c r="E188" s="83" t="s">
        <v>164</v>
      </c>
      <c r="F188" s="49" t="s">
        <v>165</v>
      </c>
      <c r="G188" s="49" t="s">
        <v>166</v>
      </c>
      <c r="H188" s="82" t="s">
        <v>36</v>
      </c>
      <c r="I188" s="54">
        <v>3</v>
      </c>
      <c r="J188" s="54">
        <v>3</v>
      </c>
      <c r="K188" s="55" t="s">
        <v>59</v>
      </c>
      <c r="L188" s="56"/>
      <c r="M188" s="57">
        <v>574</v>
      </c>
      <c r="N188" s="58">
        <v>602.69999999999993</v>
      </c>
      <c r="O188" s="59">
        <v>574</v>
      </c>
      <c r="P188" s="59">
        <f t="shared" si="63"/>
        <v>574</v>
      </c>
      <c r="Q188" s="59">
        <v>0</v>
      </c>
      <c r="R188" s="59">
        <f t="shared" si="64"/>
        <v>574</v>
      </c>
      <c r="S188" s="60">
        <v>602.69999999999993</v>
      </c>
      <c r="T188" s="61">
        <f t="shared" si="52"/>
        <v>602.69999999999993</v>
      </c>
      <c r="U188" s="62">
        <f t="shared" si="65"/>
        <v>574</v>
      </c>
      <c r="V188" s="62">
        <v>0</v>
      </c>
      <c r="W188" s="62">
        <f t="shared" si="66"/>
        <v>574</v>
      </c>
      <c r="X188" s="63">
        <v>602.69999999999993</v>
      </c>
      <c r="Y188" s="61">
        <f t="shared" si="55"/>
        <v>1205.3999999999999</v>
      </c>
    </row>
    <row r="189" spans="1:25" s="11" customFormat="1" x14ac:dyDescent="0.25">
      <c r="A189" s="96" t="s">
        <v>168</v>
      </c>
      <c r="B189" s="47">
        <v>2870</v>
      </c>
      <c r="C189" s="48">
        <v>4</v>
      </c>
      <c r="D189" s="49" t="s">
        <v>169</v>
      </c>
      <c r="E189" s="83" t="s">
        <v>164</v>
      </c>
      <c r="F189" s="49" t="s">
        <v>165</v>
      </c>
      <c r="G189" s="49" t="s">
        <v>166</v>
      </c>
      <c r="H189" s="82" t="s">
        <v>36</v>
      </c>
      <c r="I189" s="54">
        <v>5</v>
      </c>
      <c r="J189" s="54">
        <v>5</v>
      </c>
      <c r="K189" s="55" t="s">
        <v>432</v>
      </c>
      <c r="L189" s="56"/>
      <c r="M189" s="57">
        <v>5685</v>
      </c>
      <c r="N189" s="58">
        <v>2046.6</v>
      </c>
      <c r="O189" s="59">
        <v>5685</v>
      </c>
      <c r="P189" s="59">
        <f t="shared" si="63"/>
        <v>5685</v>
      </c>
      <c r="Q189" s="59">
        <v>0</v>
      </c>
      <c r="R189" s="59">
        <f t="shared" si="64"/>
        <v>5685</v>
      </c>
      <c r="S189" s="60">
        <v>2046.6</v>
      </c>
      <c r="T189" s="61">
        <f t="shared" si="52"/>
        <v>2046.6</v>
      </c>
      <c r="U189" s="62">
        <f t="shared" si="65"/>
        <v>5685</v>
      </c>
      <c r="V189" s="62">
        <v>0</v>
      </c>
      <c r="W189" s="62">
        <f t="shared" si="66"/>
        <v>5685</v>
      </c>
      <c r="X189" s="63">
        <v>2046.6</v>
      </c>
      <c r="Y189" s="61">
        <f t="shared" si="55"/>
        <v>4093.2</v>
      </c>
    </row>
    <row r="190" spans="1:25" s="11" customFormat="1" x14ac:dyDescent="0.25">
      <c r="A190" s="96" t="s">
        <v>168</v>
      </c>
      <c r="B190" s="47">
        <v>2870</v>
      </c>
      <c r="C190" s="48">
        <v>4</v>
      </c>
      <c r="D190" s="49" t="s">
        <v>169</v>
      </c>
      <c r="E190" s="83" t="s">
        <v>164</v>
      </c>
      <c r="F190" s="49" t="s">
        <v>165</v>
      </c>
      <c r="G190" s="49" t="s">
        <v>166</v>
      </c>
      <c r="H190" s="82" t="s">
        <v>36</v>
      </c>
      <c r="I190" s="54">
        <v>5</v>
      </c>
      <c r="J190" s="54">
        <v>5</v>
      </c>
      <c r="K190" s="55" t="s">
        <v>432</v>
      </c>
      <c r="L190" s="56"/>
      <c r="M190" s="57">
        <v>0</v>
      </c>
      <c r="N190" s="58">
        <v>0</v>
      </c>
      <c r="O190" s="59">
        <v>5685</v>
      </c>
      <c r="P190" s="59">
        <f t="shared" si="63"/>
        <v>0</v>
      </c>
      <c r="Q190" s="59">
        <v>0</v>
      </c>
      <c r="R190" s="59">
        <f t="shared" si="64"/>
        <v>0</v>
      </c>
      <c r="S190" s="60">
        <v>0</v>
      </c>
      <c r="T190" s="61">
        <f t="shared" si="52"/>
        <v>0</v>
      </c>
      <c r="U190" s="62">
        <f t="shared" si="65"/>
        <v>0</v>
      </c>
      <c r="V190" s="62">
        <v>0</v>
      </c>
      <c r="W190" s="62">
        <f t="shared" si="66"/>
        <v>0</v>
      </c>
      <c r="X190" s="63">
        <v>0</v>
      </c>
      <c r="Y190" s="61">
        <f t="shared" si="55"/>
        <v>0</v>
      </c>
    </row>
    <row r="191" spans="1:25" s="11" customFormat="1" x14ac:dyDescent="0.25">
      <c r="A191" s="96" t="s">
        <v>170</v>
      </c>
      <c r="B191" s="47">
        <v>3194</v>
      </c>
      <c r="C191" s="48">
        <v>4</v>
      </c>
      <c r="D191" s="49" t="s">
        <v>171</v>
      </c>
      <c r="E191" s="83" t="s">
        <v>164</v>
      </c>
      <c r="F191" s="49" t="s">
        <v>165</v>
      </c>
      <c r="G191" s="49" t="s">
        <v>166</v>
      </c>
      <c r="H191" s="82" t="s">
        <v>36</v>
      </c>
      <c r="I191" s="54">
        <v>10</v>
      </c>
      <c r="J191" s="54">
        <v>10</v>
      </c>
      <c r="K191" s="55" t="s">
        <v>434</v>
      </c>
      <c r="L191" s="56"/>
      <c r="M191" s="57">
        <v>280</v>
      </c>
      <c r="N191" s="58">
        <v>33.6</v>
      </c>
      <c r="O191" s="59">
        <v>0</v>
      </c>
      <c r="P191" s="59">
        <f t="shared" si="63"/>
        <v>280</v>
      </c>
      <c r="Q191" s="59">
        <v>0</v>
      </c>
      <c r="R191" s="59">
        <f t="shared" si="64"/>
        <v>280</v>
      </c>
      <c r="S191" s="60">
        <v>33.6</v>
      </c>
      <c r="T191" s="61">
        <f t="shared" si="52"/>
        <v>33.6</v>
      </c>
      <c r="U191" s="62">
        <f t="shared" si="65"/>
        <v>280</v>
      </c>
      <c r="V191" s="62">
        <v>0</v>
      </c>
      <c r="W191" s="62">
        <f t="shared" si="66"/>
        <v>280</v>
      </c>
      <c r="X191" s="63">
        <v>33.6</v>
      </c>
      <c r="Y191" s="61">
        <f t="shared" si="55"/>
        <v>67.2</v>
      </c>
    </row>
    <row r="192" spans="1:25" s="26" customFormat="1" x14ac:dyDescent="0.25">
      <c r="A192" s="95"/>
      <c r="B192" s="47" t="s">
        <v>172</v>
      </c>
      <c r="C192" s="48"/>
      <c r="D192" s="49" t="s">
        <v>173</v>
      </c>
      <c r="E192" s="83" t="s">
        <v>164</v>
      </c>
      <c r="F192" s="49" t="s">
        <v>165</v>
      </c>
      <c r="G192" s="49" t="s">
        <v>166</v>
      </c>
      <c r="H192" s="82" t="s">
        <v>36</v>
      </c>
      <c r="I192" s="54">
        <v>3</v>
      </c>
      <c r="J192" s="54">
        <v>3</v>
      </c>
      <c r="K192" s="55" t="s">
        <v>59</v>
      </c>
      <c r="L192" s="56"/>
      <c r="M192" s="57">
        <v>7273</v>
      </c>
      <c r="N192" s="58">
        <v>7636.65</v>
      </c>
      <c r="O192" s="59">
        <v>0</v>
      </c>
      <c r="P192" s="59">
        <f t="shared" si="63"/>
        <v>7273</v>
      </c>
      <c r="Q192" s="59">
        <v>0</v>
      </c>
      <c r="R192" s="59">
        <f t="shared" si="64"/>
        <v>7273</v>
      </c>
      <c r="S192" s="60">
        <v>7636.65</v>
      </c>
      <c r="T192" s="61">
        <f t="shared" si="52"/>
        <v>7636.65</v>
      </c>
      <c r="U192" s="62">
        <f t="shared" si="65"/>
        <v>7273</v>
      </c>
      <c r="V192" s="62">
        <v>0</v>
      </c>
      <c r="W192" s="62">
        <f t="shared" si="66"/>
        <v>7273</v>
      </c>
      <c r="X192" s="63">
        <v>7636.65</v>
      </c>
      <c r="Y192" s="61">
        <f t="shared" si="55"/>
        <v>15273.3</v>
      </c>
    </row>
    <row r="193" spans="1:25" s="26" customFormat="1" ht="30" x14ac:dyDescent="0.25">
      <c r="A193" s="65"/>
      <c r="B193" s="66"/>
      <c r="C193" s="67"/>
      <c r="D193" s="68"/>
      <c r="E193" s="84" t="s">
        <v>174</v>
      </c>
      <c r="F193" s="68" t="s">
        <v>165</v>
      </c>
      <c r="G193" s="68"/>
      <c r="H193" s="85" t="s">
        <v>36</v>
      </c>
      <c r="I193" s="73"/>
      <c r="J193" s="73"/>
      <c r="K193" s="74"/>
      <c r="L193" s="75">
        <v>58428</v>
      </c>
      <c r="M193" s="76">
        <f t="shared" ref="M193:X193" si="67">SUM(M184:M192)</f>
        <v>56560</v>
      </c>
      <c r="N193" s="77">
        <f t="shared" si="67"/>
        <v>23684.400000000001</v>
      </c>
      <c r="O193" s="76">
        <f t="shared" si="67"/>
        <v>56560</v>
      </c>
      <c r="P193" s="76">
        <f t="shared" si="67"/>
        <v>56560</v>
      </c>
      <c r="Q193" s="76">
        <f t="shared" si="67"/>
        <v>0</v>
      </c>
      <c r="R193" s="76">
        <f t="shared" si="67"/>
        <v>56560</v>
      </c>
      <c r="S193" s="77">
        <f t="shared" si="67"/>
        <v>23684.400000000001</v>
      </c>
      <c r="T193" s="78">
        <f t="shared" si="52"/>
        <v>23684.400000000001</v>
      </c>
      <c r="U193" s="76">
        <f t="shared" si="67"/>
        <v>56560</v>
      </c>
      <c r="V193" s="76">
        <f t="shared" si="67"/>
        <v>0</v>
      </c>
      <c r="W193" s="76">
        <f t="shared" si="67"/>
        <v>56560</v>
      </c>
      <c r="X193" s="77">
        <f t="shared" si="67"/>
        <v>23684.400000000001</v>
      </c>
      <c r="Y193" s="78">
        <f t="shared" si="55"/>
        <v>47368.800000000003</v>
      </c>
    </row>
    <row r="194" spans="1:25" s="11" customFormat="1" x14ac:dyDescent="0.25">
      <c r="A194" s="46">
        <v>82</v>
      </c>
      <c r="B194" s="47">
        <v>1349</v>
      </c>
      <c r="C194" s="48">
        <v>4</v>
      </c>
      <c r="D194" s="49" t="s">
        <v>48</v>
      </c>
      <c r="E194" s="83" t="s">
        <v>175</v>
      </c>
      <c r="F194" s="49" t="s">
        <v>176</v>
      </c>
      <c r="G194" s="49" t="s">
        <v>177</v>
      </c>
      <c r="H194" s="82" t="s">
        <v>106</v>
      </c>
      <c r="I194" s="54">
        <v>1</v>
      </c>
      <c r="J194" s="54">
        <v>1</v>
      </c>
      <c r="K194" s="55" t="s">
        <v>116</v>
      </c>
      <c r="L194" s="56"/>
      <c r="M194" s="57">
        <v>4649</v>
      </c>
      <c r="N194" s="58">
        <v>13682.007</v>
      </c>
      <c r="O194" s="59">
        <v>4649</v>
      </c>
      <c r="P194" s="59">
        <f>M194</f>
        <v>4649</v>
      </c>
      <c r="Q194" s="59">
        <v>0</v>
      </c>
      <c r="R194" s="59">
        <f>P194+Q194</f>
        <v>4649</v>
      </c>
      <c r="S194" s="60">
        <v>0</v>
      </c>
      <c r="T194" s="61">
        <f t="shared" ref="T194:T257" si="68">S194</f>
        <v>0</v>
      </c>
      <c r="U194" s="62">
        <f>R194</f>
        <v>4649</v>
      </c>
      <c r="V194" s="62">
        <v>0</v>
      </c>
      <c r="W194" s="62">
        <f>R194+V194</f>
        <v>4649</v>
      </c>
      <c r="X194" s="63">
        <v>0</v>
      </c>
      <c r="Y194" s="61">
        <f t="shared" si="55"/>
        <v>0</v>
      </c>
    </row>
    <row r="195" spans="1:25" s="11" customFormat="1" x14ac:dyDescent="0.25">
      <c r="A195" s="46">
        <v>82</v>
      </c>
      <c r="B195" s="47">
        <v>1562</v>
      </c>
      <c r="C195" s="48">
        <v>4</v>
      </c>
      <c r="D195" s="49" t="s">
        <v>159</v>
      </c>
      <c r="E195" s="83" t="s">
        <v>175</v>
      </c>
      <c r="F195" s="49" t="s">
        <v>176</v>
      </c>
      <c r="G195" s="49" t="s">
        <v>177</v>
      </c>
      <c r="H195" s="82" t="s">
        <v>106</v>
      </c>
      <c r="I195" s="54">
        <v>1</v>
      </c>
      <c r="J195" s="54">
        <v>1</v>
      </c>
      <c r="K195" s="55" t="s">
        <v>116</v>
      </c>
      <c r="L195" s="56"/>
      <c r="M195" s="57">
        <v>2438</v>
      </c>
      <c r="N195" s="58">
        <v>7175.0339999999997</v>
      </c>
      <c r="O195" s="59">
        <v>2438</v>
      </c>
      <c r="P195" s="59">
        <f>M195</f>
        <v>2438</v>
      </c>
      <c r="Q195" s="59">
        <v>0</v>
      </c>
      <c r="R195" s="59">
        <f>P195+Q195</f>
        <v>2438</v>
      </c>
      <c r="S195" s="60">
        <v>6875.16</v>
      </c>
      <c r="T195" s="61">
        <f t="shared" si="68"/>
        <v>6875.16</v>
      </c>
      <c r="U195" s="62">
        <f>R195</f>
        <v>2438</v>
      </c>
      <c r="V195" s="62">
        <v>0</v>
      </c>
      <c r="W195" s="62">
        <f>R195+V195</f>
        <v>2438</v>
      </c>
      <c r="X195" s="63">
        <v>6875.16</v>
      </c>
      <c r="Y195" s="61">
        <f t="shared" si="55"/>
        <v>13750.32</v>
      </c>
    </row>
    <row r="196" spans="1:25" s="26" customFormat="1" ht="30" x14ac:dyDescent="0.25">
      <c r="A196" s="65"/>
      <c r="B196" s="66"/>
      <c r="C196" s="67"/>
      <c r="D196" s="68"/>
      <c r="E196" s="84" t="s">
        <v>178</v>
      </c>
      <c r="F196" s="68" t="s">
        <v>176</v>
      </c>
      <c r="G196" s="68"/>
      <c r="H196" s="85" t="s">
        <v>106</v>
      </c>
      <c r="I196" s="73"/>
      <c r="J196" s="73"/>
      <c r="K196" s="74"/>
      <c r="L196" s="75">
        <v>7087</v>
      </c>
      <c r="M196" s="76">
        <f t="shared" ref="M196:X196" si="69">SUM(M194:M195)</f>
        <v>7087</v>
      </c>
      <c r="N196" s="77">
        <f t="shared" si="69"/>
        <v>20857.040999999997</v>
      </c>
      <c r="O196" s="76">
        <f t="shared" si="69"/>
        <v>7087</v>
      </c>
      <c r="P196" s="76">
        <f t="shared" si="69"/>
        <v>7087</v>
      </c>
      <c r="Q196" s="76">
        <f t="shared" si="69"/>
        <v>0</v>
      </c>
      <c r="R196" s="76">
        <f t="shared" si="69"/>
        <v>7087</v>
      </c>
      <c r="S196" s="77">
        <f t="shared" si="69"/>
        <v>6875.16</v>
      </c>
      <c r="T196" s="78">
        <f t="shared" si="68"/>
        <v>6875.16</v>
      </c>
      <c r="U196" s="76">
        <f t="shared" si="69"/>
        <v>7087</v>
      </c>
      <c r="V196" s="76">
        <f t="shared" si="69"/>
        <v>0</v>
      </c>
      <c r="W196" s="76">
        <f t="shared" si="69"/>
        <v>7087</v>
      </c>
      <c r="X196" s="77">
        <f t="shared" si="69"/>
        <v>6875.16</v>
      </c>
      <c r="Y196" s="78">
        <f t="shared" si="55"/>
        <v>13750.32</v>
      </c>
    </row>
    <row r="197" spans="1:25" s="11" customFormat="1" x14ac:dyDescent="0.25">
      <c r="A197" s="46">
        <v>82</v>
      </c>
      <c r="B197" s="47">
        <v>1349</v>
      </c>
      <c r="C197" s="48">
        <v>12</v>
      </c>
      <c r="D197" s="49" t="s">
        <v>48</v>
      </c>
      <c r="E197" s="83" t="s">
        <v>179</v>
      </c>
      <c r="F197" s="49" t="s">
        <v>180</v>
      </c>
      <c r="G197" s="49" t="s">
        <v>181</v>
      </c>
      <c r="H197" s="82" t="s">
        <v>182</v>
      </c>
      <c r="I197" s="54">
        <v>1</v>
      </c>
      <c r="J197" s="54">
        <v>8</v>
      </c>
      <c r="K197" s="55" t="s">
        <v>96</v>
      </c>
      <c r="L197" s="56"/>
      <c r="M197" s="57">
        <v>720</v>
      </c>
      <c r="N197" s="58">
        <v>0</v>
      </c>
      <c r="O197" s="59">
        <v>720</v>
      </c>
      <c r="P197" s="59">
        <f>M197</f>
        <v>720</v>
      </c>
      <c r="Q197" s="59">
        <v>0</v>
      </c>
      <c r="R197" s="59">
        <f>P197+Q197</f>
        <v>720</v>
      </c>
      <c r="S197" s="60">
        <v>0</v>
      </c>
      <c r="T197" s="61">
        <f t="shared" si="68"/>
        <v>0</v>
      </c>
      <c r="U197" s="62">
        <f>R197</f>
        <v>720</v>
      </c>
      <c r="V197" s="62">
        <v>0</v>
      </c>
      <c r="W197" s="62">
        <f>R197+V197</f>
        <v>720</v>
      </c>
      <c r="X197" s="63">
        <v>0</v>
      </c>
      <c r="Y197" s="61">
        <f t="shared" si="55"/>
        <v>0</v>
      </c>
    </row>
    <row r="198" spans="1:25" s="11" customFormat="1" x14ac:dyDescent="0.25">
      <c r="A198" s="46">
        <v>101</v>
      </c>
      <c r="B198" s="47">
        <v>2601</v>
      </c>
      <c r="C198" s="48">
        <v>4</v>
      </c>
      <c r="D198" s="49" t="s">
        <v>183</v>
      </c>
      <c r="E198" s="83" t="s">
        <v>179</v>
      </c>
      <c r="F198" s="49" t="s">
        <v>180</v>
      </c>
      <c r="G198" s="49" t="s">
        <v>181</v>
      </c>
      <c r="H198" s="82" t="s">
        <v>182</v>
      </c>
      <c r="I198" s="54">
        <v>1</v>
      </c>
      <c r="J198" s="54">
        <v>1</v>
      </c>
      <c r="K198" s="55" t="s">
        <v>116</v>
      </c>
      <c r="L198" s="56"/>
      <c r="M198" s="57">
        <v>5990</v>
      </c>
      <c r="N198" s="58">
        <v>17628.57</v>
      </c>
      <c r="O198" s="59">
        <v>5990</v>
      </c>
      <c r="P198" s="59">
        <f>M198</f>
        <v>5990</v>
      </c>
      <c r="Q198" s="59">
        <v>0</v>
      </c>
      <c r="R198" s="59">
        <f>P198+Q198</f>
        <v>5990</v>
      </c>
      <c r="S198" s="60">
        <v>16891.8</v>
      </c>
      <c r="T198" s="61">
        <f t="shared" si="68"/>
        <v>16891.8</v>
      </c>
      <c r="U198" s="62">
        <f>R198</f>
        <v>5990</v>
      </c>
      <c r="V198" s="62">
        <v>0</v>
      </c>
      <c r="W198" s="62">
        <f>R198+V198</f>
        <v>5990</v>
      </c>
      <c r="X198" s="63">
        <v>16891.8</v>
      </c>
      <c r="Y198" s="61">
        <f t="shared" si="55"/>
        <v>33783.599999999999</v>
      </c>
    </row>
    <row r="199" spans="1:25" s="26" customFormat="1" ht="30" x14ac:dyDescent="0.25">
      <c r="A199" s="65"/>
      <c r="B199" s="66"/>
      <c r="C199" s="67"/>
      <c r="D199" s="68"/>
      <c r="E199" s="84" t="s">
        <v>184</v>
      </c>
      <c r="F199" s="68" t="s">
        <v>180</v>
      </c>
      <c r="G199" s="68"/>
      <c r="H199" s="85" t="s">
        <v>182</v>
      </c>
      <c r="I199" s="73"/>
      <c r="J199" s="73"/>
      <c r="K199" s="74"/>
      <c r="L199" s="75">
        <v>5602</v>
      </c>
      <c r="M199" s="76">
        <f t="shared" ref="M199:X199" si="70">SUM(M197:M198)</f>
        <v>6710</v>
      </c>
      <c r="N199" s="77">
        <f t="shared" si="70"/>
        <v>17628.57</v>
      </c>
      <c r="O199" s="76">
        <f t="shared" si="70"/>
        <v>6710</v>
      </c>
      <c r="P199" s="76">
        <f t="shared" si="70"/>
        <v>6710</v>
      </c>
      <c r="Q199" s="76">
        <f t="shared" si="70"/>
        <v>0</v>
      </c>
      <c r="R199" s="76">
        <f t="shared" si="70"/>
        <v>6710</v>
      </c>
      <c r="S199" s="77">
        <f t="shared" si="70"/>
        <v>16891.8</v>
      </c>
      <c r="T199" s="78">
        <f t="shared" si="68"/>
        <v>16891.8</v>
      </c>
      <c r="U199" s="76">
        <f t="shared" si="70"/>
        <v>6710</v>
      </c>
      <c r="V199" s="76">
        <f t="shared" si="70"/>
        <v>0</v>
      </c>
      <c r="W199" s="76">
        <f t="shared" si="70"/>
        <v>6710</v>
      </c>
      <c r="X199" s="77">
        <f t="shared" si="70"/>
        <v>16891.8</v>
      </c>
      <c r="Y199" s="78">
        <f t="shared" si="55"/>
        <v>33783.599999999999</v>
      </c>
    </row>
    <row r="200" spans="1:25" s="11" customFormat="1" x14ac:dyDescent="0.25">
      <c r="A200" s="46">
        <v>82</v>
      </c>
      <c r="B200" s="47">
        <v>1349</v>
      </c>
      <c r="C200" s="48">
        <v>12</v>
      </c>
      <c r="D200" s="49" t="s">
        <v>48</v>
      </c>
      <c r="E200" s="83" t="s">
        <v>185</v>
      </c>
      <c r="F200" s="49" t="s">
        <v>180</v>
      </c>
      <c r="G200" s="49" t="s">
        <v>186</v>
      </c>
      <c r="H200" s="82" t="s">
        <v>182</v>
      </c>
      <c r="I200" s="54">
        <v>1</v>
      </c>
      <c r="J200" s="54">
        <v>8</v>
      </c>
      <c r="K200" s="55" t="s">
        <v>96</v>
      </c>
      <c r="L200" s="56"/>
      <c r="M200" s="57">
        <v>3149</v>
      </c>
      <c r="N200" s="58">
        <v>0</v>
      </c>
      <c r="O200" s="59">
        <v>3149</v>
      </c>
      <c r="P200" s="59">
        <f>M200</f>
        <v>3149</v>
      </c>
      <c r="Q200" s="59">
        <v>0</v>
      </c>
      <c r="R200" s="59">
        <f>P200+Q200</f>
        <v>3149</v>
      </c>
      <c r="S200" s="60">
        <v>0</v>
      </c>
      <c r="T200" s="61">
        <f t="shared" si="68"/>
        <v>0</v>
      </c>
      <c r="U200" s="62">
        <f>R200</f>
        <v>3149</v>
      </c>
      <c r="V200" s="62">
        <v>0</v>
      </c>
      <c r="W200" s="62">
        <f>R200+V200</f>
        <v>3149</v>
      </c>
      <c r="X200" s="63">
        <v>0</v>
      </c>
      <c r="Y200" s="61">
        <f t="shared" si="55"/>
        <v>0</v>
      </c>
    </row>
    <row r="201" spans="1:25" s="11" customFormat="1" ht="25.5" customHeight="1" x14ac:dyDescent="0.25">
      <c r="A201" s="46">
        <v>101</v>
      </c>
      <c r="B201" s="47">
        <v>2600</v>
      </c>
      <c r="C201" s="48">
        <v>4</v>
      </c>
      <c r="D201" s="49" t="s">
        <v>183</v>
      </c>
      <c r="E201" s="83" t="s">
        <v>185</v>
      </c>
      <c r="F201" s="49" t="s">
        <v>180</v>
      </c>
      <c r="G201" s="49" t="s">
        <v>186</v>
      </c>
      <c r="H201" s="82" t="s">
        <v>182</v>
      </c>
      <c r="I201" s="54">
        <v>1</v>
      </c>
      <c r="J201" s="54">
        <v>1</v>
      </c>
      <c r="K201" s="55" t="s">
        <v>116</v>
      </c>
      <c r="L201" s="56"/>
      <c r="M201" s="57">
        <v>2768</v>
      </c>
      <c r="N201" s="58">
        <v>8146.2240000000002</v>
      </c>
      <c r="O201" s="59">
        <v>2768</v>
      </c>
      <c r="P201" s="59">
        <f>M201</f>
        <v>2768</v>
      </c>
      <c r="Q201" s="59">
        <v>0</v>
      </c>
      <c r="R201" s="59">
        <f>P201+Q201</f>
        <v>2768</v>
      </c>
      <c r="S201" s="60">
        <v>7805.76</v>
      </c>
      <c r="T201" s="61">
        <f t="shared" si="68"/>
        <v>7805.76</v>
      </c>
      <c r="U201" s="62">
        <f>R201</f>
        <v>2768</v>
      </c>
      <c r="V201" s="62">
        <v>0</v>
      </c>
      <c r="W201" s="62">
        <f>R201+V201</f>
        <v>2768</v>
      </c>
      <c r="X201" s="63">
        <v>7805.76</v>
      </c>
      <c r="Y201" s="61">
        <f t="shared" ref="Y201:Y264" si="71">SUM(T201,X201)</f>
        <v>15611.52</v>
      </c>
    </row>
    <row r="202" spans="1:25" s="26" customFormat="1" ht="30" x14ac:dyDescent="0.25">
      <c r="A202" s="65"/>
      <c r="B202" s="66"/>
      <c r="C202" s="67"/>
      <c r="D202" s="68"/>
      <c r="E202" s="84" t="s">
        <v>187</v>
      </c>
      <c r="F202" s="68" t="s">
        <v>180</v>
      </c>
      <c r="G202" s="68"/>
      <c r="H202" s="85" t="s">
        <v>182</v>
      </c>
      <c r="I202" s="73"/>
      <c r="J202" s="73"/>
      <c r="K202" s="74"/>
      <c r="L202" s="75">
        <v>5917</v>
      </c>
      <c r="M202" s="76">
        <f t="shared" ref="M202:X202" si="72">SUM(M200:M201)</f>
        <v>5917</v>
      </c>
      <c r="N202" s="77">
        <f t="shared" si="72"/>
        <v>8146.2240000000002</v>
      </c>
      <c r="O202" s="76">
        <f t="shared" si="72"/>
        <v>5917</v>
      </c>
      <c r="P202" s="76">
        <f t="shared" si="72"/>
        <v>5917</v>
      </c>
      <c r="Q202" s="76">
        <f t="shared" si="72"/>
        <v>0</v>
      </c>
      <c r="R202" s="76">
        <f t="shared" si="72"/>
        <v>5917</v>
      </c>
      <c r="S202" s="77">
        <f t="shared" si="72"/>
        <v>7805.76</v>
      </c>
      <c r="T202" s="78">
        <f t="shared" si="68"/>
        <v>7805.76</v>
      </c>
      <c r="U202" s="76">
        <f t="shared" si="72"/>
        <v>5917</v>
      </c>
      <c r="V202" s="76">
        <f t="shared" si="72"/>
        <v>0</v>
      </c>
      <c r="W202" s="76">
        <f t="shared" si="72"/>
        <v>5917</v>
      </c>
      <c r="X202" s="77">
        <f t="shared" si="72"/>
        <v>7805.76</v>
      </c>
      <c r="Y202" s="78">
        <f t="shared" si="71"/>
        <v>15611.52</v>
      </c>
    </row>
    <row r="203" spans="1:25" s="11" customFormat="1" x14ac:dyDescent="0.25">
      <c r="A203" s="46">
        <v>101</v>
      </c>
      <c r="B203" s="47">
        <v>2601</v>
      </c>
      <c r="C203" s="48">
        <v>4</v>
      </c>
      <c r="D203" s="49" t="s">
        <v>188</v>
      </c>
      <c r="E203" s="83" t="s">
        <v>189</v>
      </c>
      <c r="F203" s="49" t="s">
        <v>180</v>
      </c>
      <c r="G203" s="49" t="s">
        <v>186</v>
      </c>
      <c r="H203" s="82" t="s">
        <v>182</v>
      </c>
      <c r="I203" s="54">
        <v>1</v>
      </c>
      <c r="J203" s="54">
        <v>3</v>
      </c>
      <c r="K203" s="55" t="s">
        <v>59</v>
      </c>
      <c r="L203" s="56"/>
      <c r="M203" s="57">
        <v>662</v>
      </c>
      <c r="N203" s="58">
        <v>695.09999999999991</v>
      </c>
      <c r="O203" s="59">
        <v>662</v>
      </c>
      <c r="P203" s="59">
        <f>M203</f>
        <v>662</v>
      </c>
      <c r="Q203" s="59">
        <v>0</v>
      </c>
      <c r="R203" s="59">
        <f>P203+Q203</f>
        <v>662</v>
      </c>
      <c r="S203" s="60">
        <v>695.09999999999991</v>
      </c>
      <c r="T203" s="61">
        <f t="shared" si="68"/>
        <v>695.09999999999991</v>
      </c>
      <c r="U203" s="62">
        <f>R203</f>
        <v>662</v>
      </c>
      <c r="V203" s="62">
        <v>0</v>
      </c>
      <c r="W203" s="62">
        <f>R203+V203</f>
        <v>662</v>
      </c>
      <c r="X203" s="63">
        <v>695.09999999999991</v>
      </c>
      <c r="Y203" s="61">
        <f t="shared" si="71"/>
        <v>1390.1999999999998</v>
      </c>
    </row>
    <row r="204" spans="1:25" s="26" customFormat="1" ht="30" x14ac:dyDescent="0.25">
      <c r="A204" s="65"/>
      <c r="B204" s="66"/>
      <c r="C204" s="67"/>
      <c r="D204" s="68"/>
      <c r="E204" s="84" t="s">
        <v>190</v>
      </c>
      <c r="F204" s="68" t="s">
        <v>180</v>
      </c>
      <c r="G204" s="68"/>
      <c r="H204" s="85" t="s">
        <v>182</v>
      </c>
      <c r="I204" s="73"/>
      <c r="J204" s="73"/>
      <c r="K204" s="74"/>
      <c r="L204" s="75">
        <v>662</v>
      </c>
      <c r="M204" s="76">
        <f t="shared" ref="M204:X204" si="73">SUM(M203)</f>
        <v>662</v>
      </c>
      <c r="N204" s="77">
        <f t="shared" si="73"/>
        <v>695.09999999999991</v>
      </c>
      <c r="O204" s="76">
        <f t="shared" si="73"/>
        <v>662</v>
      </c>
      <c r="P204" s="76">
        <f t="shared" si="73"/>
        <v>662</v>
      </c>
      <c r="Q204" s="76">
        <f t="shared" si="73"/>
        <v>0</v>
      </c>
      <c r="R204" s="76">
        <f t="shared" si="73"/>
        <v>662</v>
      </c>
      <c r="S204" s="77">
        <f t="shared" si="73"/>
        <v>695.09999999999991</v>
      </c>
      <c r="T204" s="61">
        <f t="shared" si="68"/>
        <v>695.09999999999991</v>
      </c>
      <c r="U204" s="76">
        <f t="shared" si="73"/>
        <v>662</v>
      </c>
      <c r="V204" s="76">
        <f t="shared" si="73"/>
        <v>0</v>
      </c>
      <c r="W204" s="76">
        <f t="shared" si="73"/>
        <v>662</v>
      </c>
      <c r="X204" s="77">
        <f t="shared" si="73"/>
        <v>695.09999999999991</v>
      </c>
      <c r="Y204" s="78">
        <f t="shared" si="71"/>
        <v>1390.1999999999998</v>
      </c>
    </row>
    <row r="205" spans="1:25" s="26" customFormat="1" x14ac:dyDescent="0.25">
      <c r="A205" s="46">
        <v>230</v>
      </c>
      <c r="B205" s="47">
        <v>3774</v>
      </c>
      <c r="C205" s="48">
        <v>4</v>
      </c>
      <c r="D205" s="49" t="s">
        <v>191</v>
      </c>
      <c r="E205" s="83" t="s">
        <v>192</v>
      </c>
      <c r="F205" s="49" t="s">
        <v>180</v>
      </c>
      <c r="G205" s="49" t="s">
        <v>186</v>
      </c>
      <c r="H205" s="82" t="s">
        <v>182</v>
      </c>
      <c r="I205" s="54">
        <v>1</v>
      </c>
      <c r="J205" s="54">
        <v>1</v>
      </c>
      <c r="K205" s="55" t="s">
        <v>116</v>
      </c>
      <c r="L205" s="56"/>
      <c r="M205" s="57">
        <v>18745</v>
      </c>
      <c r="N205" s="58">
        <v>55166.535000000003</v>
      </c>
      <c r="O205" s="59">
        <v>18745</v>
      </c>
      <c r="P205" s="59">
        <f>M205</f>
        <v>18745</v>
      </c>
      <c r="Q205" s="59">
        <v>0</v>
      </c>
      <c r="R205" s="59">
        <f>P205+Q205</f>
        <v>18745</v>
      </c>
      <c r="S205" s="60">
        <v>52860.899999999994</v>
      </c>
      <c r="T205" s="61">
        <f t="shared" si="68"/>
        <v>52860.899999999994</v>
      </c>
      <c r="U205" s="62">
        <f>R205</f>
        <v>18745</v>
      </c>
      <c r="V205" s="62">
        <v>0</v>
      </c>
      <c r="W205" s="62">
        <f>R205+V205</f>
        <v>18745</v>
      </c>
      <c r="X205" s="63">
        <v>52860.899999999994</v>
      </c>
      <c r="Y205" s="61">
        <f t="shared" si="71"/>
        <v>105721.79999999999</v>
      </c>
    </row>
    <row r="206" spans="1:25" s="26" customFormat="1" ht="30" x14ac:dyDescent="0.25">
      <c r="A206" s="65"/>
      <c r="B206" s="66"/>
      <c r="C206" s="67"/>
      <c r="D206" s="68"/>
      <c r="E206" s="84" t="s">
        <v>193</v>
      </c>
      <c r="F206" s="68" t="s">
        <v>180</v>
      </c>
      <c r="G206" s="68"/>
      <c r="H206" s="85" t="s">
        <v>182</v>
      </c>
      <c r="I206" s="73"/>
      <c r="J206" s="73"/>
      <c r="K206" s="74"/>
      <c r="L206" s="75">
        <v>18743</v>
      </c>
      <c r="M206" s="76">
        <f>SUM(M205:M205)</f>
        <v>18745</v>
      </c>
      <c r="N206" s="77">
        <f>SUM(N205)</f>
        <v>55166.535000000003</v>
      </c>
      <c r="O206" s="76">
        <f>SUM(O205:O205)</f>
        <v>18745</v>
      </c>
      <c r="P206" s="76">
        <f t="shared" ref="P206:X206" si="74">SUM(P205)</f>
        <v>18745</v>
      </c>
      <c r="Q206" s="76">
        <f t="shared" si="74"/>
        <v>0</v>
      </c>
      <c r="R206" s="76">
        <f t="shared" si="74"/>
        <v>18745</v>
      </c>
      <c r="S206" s="76">
        <f t="shared" si="74"/>
        <v>52860.899999999994</v>
      </c>
      <c r="T206" s="61">
        <f t="shared" si="68"/>
        <v>52860.899999999994</v>
      </c>
      <c r="U206" s="76">
        <f t="shared" si="74"/>
        <v>18745</v>
      </c>
      <c r="V206" s="76">
        <f t="shared" si="74"/>
        <v>0</v>
      </c>
      <c r="W206" s="76">
        <f t="shared" si="74"/>
        <v>18745</v>
      </c>
      <c r="X206" s="76">
        <f t="shared" si="74"/>
        <v>52860.899999999994</v>
      </c>
      <c r="Y206" s="78">
        <f t="shared" si="71"/>
        <v>105721.79999999999</v>
      </c>
    </row>
    <row r="207" spans="1:25" s="11" customFormat="1" x14ac:dyDescent="0.25">
      <c r="A207" s="46">
        <v>82</v>
      </c>
      <c r="B207" s="47">
        <v>1349</v>
      </c>
      <c r="C207" s="48">
        <v>4</v>
      </c>
      <c r="D207" s="49" t="s">
        <v>48</v>
      </c>
      <c r="E207" s="83" t="s">
        <v>194</v>
      </c>
      <c r="F207" s="49" t="s">
        <v>180</v>
      </c>
      <c r="G207" s="49" t="s">
        <v>181</v>
      </c>
      <c r="H207" s="82" t="s">
        <v>182</v>
      </c>
      <c r="I207" s="54">
        <v>3</v>
      </c>
      <c r="J207" s="54">
        <v>8</v>
      </c>
      <c r="K207" s="55" t="s">
        <v>96</v>
      </c>
      <c r="L207" s="56"/>
      <c r="M207" s="57">
        <v>720</v>
      </c>
      <c r="N207" s="58">
        <v>0</v>
      </c>
      <c r="O207" s="59">
        <v>0</v>
      </c>
      <c r="P207" s="59">
        <f>M207</f>
        <v>720</v>
      </c>
      <c r="Q207" s="59">
        <v>0</v>
      </c>
      <c r="R207" s="59">
        <f>P207+Q207</f>
        <v>720</v>
      </c>
      <c r="S207" s="60">
        <v>0</v>
      </c>
      <c r="T207" s="61">
        <f t="shared" si="68"/>
        <v>0</v>
      </c>
      <c r="U207" s="62">
        <f>R207</f>
        <v>720</v>
      </c>
      <c r="V207" s="62">
        <v>0</v>
      </c>
      <c r="W207" s="62">
        <f>R207+V207</f>
        <v>720</v>
      </c>
      <c r="X207" s="63">
        <v>0</v>
      </c>
      <c r="Y207" s="61">
        <f t="shared" si="71"/>
        <v>0</v>
      </c>
    </row>
    <row r="208" spans="1:25" s="26" customFormat="1" ht="30" x14ac:dyDescent="0.25">
      <c r="A208" s="65"/>
      <c r="B208" s="66"/>
      <c r="C208" s="67"/>
      <c r="D208" s="68"/>
      <c r="E208" s="84" t="s">
        <v>195</v>
      </c>
      <c r="F208" s="68" t="s">
        <v>180</v>
      </c>
      <c r="G208" s="68"/>
      <c r="H208" s="85" t="s">
        <v>182</v>
      </c>
      <c r="I208" s="73"/>
      <c r="J208" s="73"/>
      <c r="K208" s="74"/>
      <c r="L208" s="75">
        <v>720</v>
      </c>
      <c r="M208" s="76">
        <f t="shared" ref="M208:X208" si="75">SUM(M207)</f>
        <v>720</v>
      </c>
      <c r="N208" s="77">
        <f t="shared" si="75"/>
        <v>0</v>
      </c>
      <c r="O208" s="76">
        <f t="shared" si="75"/>
        <v>0</v>
      </c>
      <c r="P208" s="76">
        <f t="shared" si="75"/>
        <v>720</v>
      </c>
      <c r="Q208" s="76">
        <f t="shared" si="75"/>
        <v>0</v>
      </c>
      <c r="R208" s="76">
        <f t="shared" si="75"/>
        <v>720</v>
      </c>
      <c r="S208" s="77">
        <f t="shared" si="75"/>
        <v>0</v>
      </c>
      <c r="T208" s="61">
        <f t="shared" si="68"/>
        <v>0</v>
      </c>
      <c r="U208" s="76">
        <f t="shared" si="75"/>
        <v>720</v>
      </c>
      <c r="V208" s="76">
        <f t="shared" si="75"/>
        <v>0</v>
      </c>
      <c r="W208" s="76">
        <f t="shared" si="75"/>
        <v>720</v>
      </c>
      <c r="X208" s="77">
        <f t="shared" si="75"/>
        <v>0</v>
      </c>
      <c r="Y208" s="78">
        <f t="shared" si="71"/>
        <v>0</v>
      </c>
    </row>
    <row r="209" spans="1:25" s="11" customFormat="1" x14ac:dyDescent="0.25">
      <c r="A209" s="46">
        <v>82</v>
      </c>
      <c r="B209" s="47">
        <v>1349</v>
      </c>
      <c r="C209" s="48">
        <v>12</v>
      </c>
      <c r="D209" s="49" t="s">
        <v>48</v>
      </c>
      <c r="E209" s="83" t="s">
        <v>196</v>
      </c>
      <c r="F209" s="49" t="s">
        <v>197</v>
      </c>
      <c r="G209" s="49" t="s">
        <v>186</v>
      </c>
      <c r="H209" s="82" t="s">
        <v>182</v>
      </c>
      <c r="I209" s="54">
        <v>11</v>
      </c>
      <c r="J209" s="54">
        <v>8</v>
      </c>
      <c r="K209" s="55" t="s">
        <v>96</v>
      </c>
      <c r="L209" s="56"/>
      <c r="M209" s="57">
        <v>953</v>
      </c>
      <c r="N209" s="58">
        <v>0</v>
      </c>
      <c r="O209" s="59">
        <v>953</v>
      </c>
      <c r="P209" s="59">
        <f>M209</f>
        <v>953</v>
      </c>
      <c r="Q209" s="59">
        <v>0</v>
      </c>
      <c r="R209" s="59">
        <f>P209+Q209</f>
        <v>953</v>
      </c>
      <c r="S209" s="60">
        <v>0</v>
      </c>
      <c r="T209" s="61">
        <f t="shared" si="68"/>
        <v>0</v>
      </c>
      <c r="U209" s="62">
        <f>R209</f>
        <v>953</v>
      </c>
      <c r="V209" s="62">
        <v>0</v>
      </c>
      <c r="W209" s="62">
        <f>R209+V209</f>
        <v>953</v>
      </c>
      <c r="X209" s="63">
        <v>0</v>
      </c>
      <c r="Y209" s="61">
        <f t="shared" si="71"/>
        <v>0</v>
      </c>
    </row>
    <row r="210" spans="1:25" s="26" customFormat="1" x14ac:dyDescent="0.25">
      <c r="A210" s="46">
        <v>230</v>
      </c>
      <c r="B210" s="47">
        <v>3774</v>
      </c>
      <c r="C210" s="48">
        <v>4</v>
      </c>
      <c r="D210" s="49" t="s">
        <v>191</v>
      </c>
      <c r="E210" s="83" t="s">
        <v>196</v>
      </c>
      <c r="F210" s="49" t="s">
        <v>197</v>
      </c>
      <c r="G210" s="49" t="s">
        <v>186</v>
      </c>
      <c r="H210" s="82" t="s">
        <v>182</v>
      </c>
      <c r="I210" s="54">
        <v>2</v>
      </c>
      <c r="J210" s="54">
        <v>2</v>
      </c>
      <c r="K210" s="55" t="s">
        <v>435</v>
      </c>
      <c r="L210" s="56"/>
      <c r="M210" s="57">
        <v>1269</v>
      </c>
      <c r="N210" s="58">
        <v>2093.8500000000004</v>
      </c>
      <c r="O210" s="59">
        <v>1269</v>
      </c>
      <c r="P210" s="59">
        <f>M210</f>
        <v>1269</v>
      </c>
      <c r="Q210" s="59">
        <v>0</v>
      </c>
      <c r="R210" s="59">
        <f>P210+Q210</f>
        <v>1269</v>
      </c>
      <c r="S210" s="60">
        <v>2093.8500000000004</v>
      </c>
      <c r="T210" s="61">
        <f t="shared" si="68"/>
        <v>2093.8500000000004</v>
      </c>
      <c r="U210" s="62">
        <f>R210</f>
        <v>1269</v>
      </c>
      <c r="V210" s="62">
        <v>0</v>
      </c>
      <c r="W210" s="62">
        <f>R210+V210</f>
        <v>1269</v>
      </c>
      <c r="X210" s="63">
        <v>2093.8500000000004</v>
      </c>
      <c r="Y210" s="61">
        <f t="shared" si="71"/>
        <v>4187.7000000000007</v>
      </c>
    </row>
    <row r="211" spans="1:25" s="26" customFormat="1" ht="30" x14ac:dyDescent="0.25">
      <c r="A211" s="65"/>
      <c r="B211" s="66"/>
      <c r="C211" s="67"/>
      <c r="D211" s="68"/>
      <c r="E211" s="84" t="s">
        <v>198</v>
      </c>
      <c r="F211" s="68" t="s">
        <v>197</v>
      </c>
      <c r="G211" s="68"/>
      <c r="H211" s="85" t="s">
        <v>182</v>
      </c>
      <c r="I211" s="73"/>
      <c r="J211" s="73"/>
      <c r="K211" s="74"/>
      <c r="L211" s="75">
        <v>2222</v>
      </c>
      <c r="M211" s="76">
        <f t="shared" ref="M211:X211" si="76">SUM(M209:M210)</f>
        <v>2222</v>
      </c>
      <c r="N211" s="77">
        <f t="shared" si="76"/>
        <v>2093.8500000000004</v>
      </c>
      <c r="O211" s="76">
        <f t="shared" si="76"/>
        <v>2222</v>
      </c>
      <c r="P211" s="76">
        <f t="shared" si="76"/>
        <v>2222</v>
      </c>
      <c r="Q211" s="76">
        <f t="shared" si="76"/>
        <v>0</v>
      </c>
      <c r="R211" s="76">
        <f t="shared" si="76"/>
        <v>2222</v>
      </c>
      <c r="S211" s="77">
        <f t="shared" si="76"/>
        <v>2093.8500000000004</v>
      </c>
      <c r="T211" s="61">
        <f t="shared" si="68"/>
        <v>2093.8500000000004</v>
      </c>
      <c r="U211" s="76">
        <f t="shared" si="76"/>
        <v>2222</v>
      </c>
      <c r="V211" s="76">
        <f t="shared" si="76"/>
        <v>0</v>
      </c>
      <c r="W211" s="76">
        <f t="shared" si="76"/>
        <v>2222</v>
      </c>
      <c r="X211" s="77">
        <f t="shared" si="76"/>
        <v>2093.8500000000004</v>
      </c>
      <c r="Y211" s="78">
        <f t="shared" si="71"/>
        <v>4187.7000000000007</v>
      </c>
    </row>
    <row r="212" spans="1:25" s="11" customFormat="1" x14ac:dyDescent="0.25">
      <c r="A212" s="46">
        <v>101</v>
      </c>
      <c r="B212" s="47">
        <v>2601</v>
      </c>
      <c r="C212" s="48">
        <v>4</v>
      </c>
      <c r="D212" s="49" t="s">
        <v>183</v>
      </c>
      <c r="E212" s="83" t="s">
        <v>199</v>
      </c>
      <c r="F212" s="49" t="s">
        <v>180</v>
      </c>
      <c r="G212" s="49" t="s">
        <v>181</v>
      </c>
      <c r="H212" s="82" t="s">
        <v>182</v>
      </c>
      <c r="I212" s="54">
        <v>1</v>
      </c>
      <c r="J212" s="54">
        <v>1</v>
      </c>
      <c r="K212" s="55" t="s">
        <v>116</v>
      </c>
      <c r="L212" s="56"/>
      <c r="M212" s="57">
        <v>362</v>
      </c>
      <c r="N212" s="58">
        <v>1065.366</v>
      </c>
      <c r="O212" s="59">
        <v>0</v>
      </c>
      <c r="P212" s="59">
        <f>M212</f>
        <v>362</v>
      </c>
      <c r="Q212" s="59">
        <v>0</v>
      </c>
      <c r="R212" s="59">
        <f>P212+Q212</f>
        <v>362</v>
      </c>
      <c r="S212" s="60">
        <v>1020.8399999999999</v>
      </c>
      <c r="T212" s="61">
        <f t="shared" si="68"/>
        <v>1020.8399999999999</v>
      </c>
      <c r="U212" s="62">
        <f>R212</f>
        <v>362</v>
      </c>
      <c r="V212" s="62">
        <v>0</v>
      </c>
      <c r="W212" s="62">
        <f>R212+V212</f>
        <v>362</v>
      </c>
      <c r="X212" s="63">
        <v>1020.8399999999999</v>
      </c>
      <c r="Y212" s="61">
        <f t="shared" si="71"/>
        <v>2041.6799999999998</v>
      </c>
    </row>
    <row r="213" spans="1:25" s="26" customFormat="1" ht="30" x14ac:dyDescent="0.25">
      <c r="A213" s="65"/>
      <c r="B213" s="66"/>
      <c r="C213" s="67"/>
      <c r="D213" s="68"/>
      <c r="E213" s="84" t="s">
        <v>200</v>
      </c>
      <c r="F213" s="68" t="s">
        <v>180</v>
      </c>
      <c r="G213" s="68"/>
      <c r="H213" s="85" t="s">
        <v>182</v>
      </c>
      <c r="I213" s="73"/>
      <c r="J213" s="73"/>
      <c r="K213" s="74"/>
      <c r="L213" s="75">
        <v>362</v>
      </c>
      <c r="M213" s="76">
        <f t="shared" ref="M213:X213" si="77">SUM(M212)</f>
        <v>362</v>
      </c>
      <c r="N213" s="77">
        <f t="shared" si="77"/>
        <v>1065.366</v>
      </c>
      <c r="O213" s="76">
        <f t="shared" si="77"/>
        <v>0</v>
      </c>
      <c r="P213" s="76">
        <f t="shared" si="77"/>
        <v>362</v>
      </c>
      <c r="Q213" s="76">
        <f t="shared" si="77"/>
        <v>0</v>
      </c>
      <c r="R213" s="76">
        <f t="shared" si="77"/>
        <v>362</v>
      </c>
      <c r="S213" s="77">
        <f t="shared" si="77"/>
        <v>1020.8399999999999</v>
      </c>
      <c r="T213" s="61">
        <f t="shared" si="68"/>
        <v>1020.8399999999999</v>
      </c>
      <c r="U213" s="76">
        <f t="shared" si="77"/>
        <v>362</v>
      </c>
      <c r="V213" s="76">
        <f t="shared" si="77"/>
        <v>0</v>
      </c>
      <c r="W213" s="76">
        <f t="shared" si="77"/>
        <v>362</v>
      </c>
      <c r="X213" s="77">
        <f t="shared" si="77"/>
        <v>1020.8399999999999</v>
      </c>
      <c r="Y213" s="78">
        <f t="shared" si="71"/>
        <v>2041.6799999999998</v>
      </c>
    </row>
    <row r="214" spans="1:25" s="11" customFormat="1" x14ac:dyDescent="0.25">
      <c r="A214" s="46">
        <v>440</v>
      </c>
      <c r="B214" s="47">
        <v>3708</v>
      </c>
      <c r="C214" s="48">
        <v>4</v>
      </c>
      <c r="D214" s="49" t="s">
        <v>201</v>
      </c>
      <c r="E214" s="83" t="s">
        <v>202</v>
      </c>
      <c r="F214" s="49" t="s">
        <v>203</v>
      </c>
      <c r="G214" s="49" t="s">
        <v>186</v>
      </c>
      <c r="H214" s="82" t="s">
        <v>182</v>
      </c>
      <c r="I214" s="54">
        <v>1</v>
      </c>
      <c r="J214" s="54">
        <v>1</v>
      </c>
      <c r="K214" s="55" t="s">
        <v>116</v>
      </c>
      <c r="L214" s="56"/>
      <c r="M214" s="57">
        <v>850</v>
      </c>
      <c r="N214" s="58">
        <v>2501.5500000000002</v>
      </c>
      <c r="O214" s="59">
        <v>850</v>
      </c>
      <c r="P214" s="59">
        <f>M214</f>
        <v>850</v>
      </c>
      <c r="Q214" s="59">
        <v>0</v>
      </c>
      <c r="R214" s="59">
        <f>P214+Q214</f>
        <v>850</v>
      </c>
      <c r="S214" s="60">
        <v>2397</v>
      </c>
      <c r="T214" s="61">
        <f t="shared" si="68"/>
        <v>2397</v>
      </c>
      <c r="U214" s="62">
        <f>R214</f>
        <v>850</v>
      </c>
      <c r="V214" s="62">
        <v>0</v>
      </c>
      <c r="W214" s="62">
        <f>R214+V214</f>
        <v>850</v>
      </c>
      <c r="X214" s="63">
        <v>2397</v>
      </c>
      <c r="Y214" s="61">
        <f t="shared" si="71"/>
        <v>4794</v>
      </c>
    </row>
    <row r="215" spans="1:25" s="26" customFormat="1" x14ac:dyDescent="0.25">
      <c r="A215" s="46">
        <v>440</v>
      </c>
      <c r="B215" s="47">
        <v>3710</v>
      </c>
      <c r="C215" s="48">
        <v>4</v>
      </c>
      <c r="D215" s="49" t="s">
        <v>204</v>
      </c>
      <c r="E215" s="83" t="s">
        <v>202</v>
      </c>
      <c r="F215" s="49" t="s">
        <v>203</v>
      </c>
      <c r="G215" s="49" t="s">
        <v>186</v>
      </c>
      <c r="H215" s="82" t="s">
        <v>182</v>
      </c>
      <c r="I215" s="54">
        <v>1</v>
      </c>
      <c r="J215" s="54">
        <v>1</v>
      </c>
      <c r="K215" s="55" t="s">
        <v>116</v>
      </c>
      <c r="L215" s="56"/>
      <c r="M215" s="57">
        <v>16695</v>
      </c>
      <c r="N215" s="58">
        <v>49133.385000000002</v>
      </c>
      <c r="O215" s="59">
        <v>16695</v>
      </c>
      <c r="P215" s="59">
        <f>M215</f>
        <v>16695</v>
      </c>
      <c r="Q215" s="59">
        <v>0</v>
      </c>
      <c r="R215" s="59">
        <f>P215+Q215</f>
        <v>16695</v>
      </c>
      <c r="S215" s="60">
        <v>47079.899999999994</v>
      </c>
      <c r="T215" s="61">
        <f t="shared" si="68"/>
        <v>47079.899999999994</v>
      </c>
      <c r="U215" s="62">
        <f>R215</f>
        <v>16695</v>
      </c>
      <c r="V215" s="62">
        <v>0</v>
      </c>
      <c r="W215" s="62">
        <f>R215+V215</f>
        <v>16695</v>
      </c>
      <c r="X215" s="63">
        <v>47079.899999999994</v>
      </c>
      <c r="Y215" s="61">
        <f t="shared" si="71"/>
        <v>94159.799999999988</v>
      </c>
    </row>
    <row r="216" spans="1:25" s="26" customFormat="1" ht="30" x14ac:dyDescent="0.25">
      <c r="A216" s="65"/>
      <c r="B216" s="66"/>
      <c r="C216" s="67"/>
      <c r="D216" s="68"/>
      <c r="E216" s="84" t="s">
        <v>205</v>
      </c>
      <c r="F216" s="68" t="s">
        <v>203</v>
      </c>
      <c r="G216" s="68"/>
      <c r="H216" s="85" t="s">
        <v>182</v>
      </c>
      <c r="I216" s="73"/>
      <c r="J216" s="73"/>
      <c r="K216" s="74"/>
      <c r="L216" s="75">
        <v>17545</v>
      </c>
      <c r="M216" s="76">
        <f t="shared" ref="M216:X216" si="78">SUM(M214:M215)</f>
        <v>17545</v>
      </c>
      <c r="N216" s="77">
        <f t="shared" si="78"/>
        <v>51634.935000000005</v>
      </c>
      <c r="O216" s="76">
        <f t="shared" si="78"/>
        <v>17545</v>
      </c>
      <c r="P216" s="76">
        <f t="shared" si="78"/>
        <v>17545</v>
      </c>
      <c r="Q216" s="76">
        <f t="shared" si="78"/>
        <v>0</v>
      </c>
      <c r="R216" s="76">
        <f t="shared" si="78"/>
        <v>17545</v>
      </c>
      <c r="S216" s="77">
        <f t="shared" si="78"/>
        <v>49476.899999999994</v>
      </c>
      <c r="T216" s="78">
        <f t="shared" si="68"/>
        <v>49476.899999999994</v>
      </c>
      <c r="U216" s="76">
        <f t="shared" si="78"/>
        <v>17545</v>
      </c>
      <c r="V216" s="76">
        <f t="shared" si="78"/>
        <v>0</v>
      </c>
      <c r="W216" s="76">
        <f t="shared" si="78"/>
        <v>17545</v>
      </c>
      <c r="X216" s="77">
        <f t="shared" si="78"/>
        <v>49476.899999999994</v>
      </c>
      <c r="Y216" s="78">
        <f t="shared" si="71"/>
        <v>98953.799999999988</v>
      </c>
    </row>
    <row r="217" spans="1:25" s="11" customFormat="1" x14ac:dyDescent="0.25">
      <c r="A217" s="46">
        <v>440</v>
      </c>
      <c r="B217" s="47">
        <v>3708</v>
      </c>
      <c r="C217" s="48">
        <v>4</v>
      </c>
      <c r="D217" s="49" t="s">
        <v>201</v>
      </c>
      <c r="E217" s="83" t="s">
        <v>206</v>
      </c>
      <c r="F217" s="49" t="s">
        <v>207</v>
      </c>
      <c r="G217" s="49" t="s">
        <v>186</v>
      </c>
      <c r="H217" s="82" t="s">
        <v>182</v>
      </c>
      <c r="I217" s="54">
        <v>1</v>
      </c>
      <c r="J217" s="54">
        <v>1</v>
      </c>
      <c r="K217" s="55" t="s">
        <v>116</v>
      </c>
      <c r="L217" s="56"/>
      <c r="M217" s="57">
        <v>6788</v>
      </c>
      <c r="N217" s="58">
        <v>19977.084000000003</v>
      </c>
      <c r="O217" s="59">
        <v>6788</v>
      </c>
      <c r="P217" s="59">
        <f>M217</f>
        <v>6788</v>
      </c>
      <c r="Q217" s="59">
        <v>0</v>
      </c>
      <c r="R217" s="59">
        <f>P217+Q217</f>
        <v>6788</v>
      </c>
      <c r="S217" s="60">
        <v>19142.159999999996</v>
      </c>
      <c r="T217" s="61">
        <f t="shared" si="68"/>
        <v>19142.159999999996</v>
      </c>
      <c r="U217" s="62">
        <f>R217</f>
        <v>6788</v>
      </c>
      <c r="V217" s="62">
        <v>0</v>
      </c>
      <c r="W217" s="62">
        <f>R217+V217</f>
        <v>6788</v>
      </c>
      <c r="X217" s="63">
        <v>19142.159999999996</v>
      </c>
      <c r="Y217" s="61">
        <f t="shared" si="71"/>
        <v>38284.319999999992</v>
      </c>
    </row>
    <row r="218" spans="1:25" s="11" customFormat="1" x14ac:dyDescent="0.25">
      <c r="A218" s="46">
        <v>440</v>
      </c>
      <c r="B218" s="47">
        <v>3710</v>
      </c>
      <c r="C218" s="48">
        <v>4</v>
      </c>
      <c r="D218" s="49" t="s">
        <v>204</v>
      </c>
      <c r="E218" s="83" t="s">
        <v>206</v>
      </c>
      <c r="F218" s="49" t="s">
        <v>207</v>
      </c>
      <c r="G218" s="49" t="s">
        <v>186</v>
      </c>
      <c r="H218" s="82" t="s">
        <v>182</v>
      </c>
      <c r="I218" s="54">
        <v>1</v>
      </c>
      <c r="J218" s="54">
        <v>1</v>
      </c>
      <c r="K218" s="55" t="s">
        <v>116</v>
      </c>
      <c r="L218" s="56"/>
      <c r="M218" s="57">
        <v>33649</v>
      </c>
      <c r="N218" s="58">
        <v>99029.007000000012</v>
      </c>
      <c r="O218" s="59">
        <v>33649</v>
      </c>
      <c r="P218" s="59">
        <f>M218</f>
        <v>33649</v>
      </c>
      <c r="Q218" s="59">
        <v>0</v>
      </c>
      <c r="R218" s="59">
        <f>P218+Q218</f>
        <v>33649</v>
      </c>
      <c r="S218" s="60">
        <v>94890.18</v>
      </c>
      <c r="T218" s="61">
        <f t="shared" si="68"/>
        <v>94890.18</v>
      </c>
      <c r="U218" s="62">
        <f>R218</f>
        <v>33649</v>
      </c>
      <c r="V218" s="62">
        <v>0</v>
      </c>
      <c r="W218" s="62">
        <f>R218+V218</f>
        <v>33649</v>
      </c>
      <c r="X218" s="63">
        <v>94890.18</v>
      </c>
      <c r="Y218" s="61">
        <f t="shared" si="71"/>
        <v>189780.36</v>
      </c>
    </row>
    <row r="219" spans="1:25" s="26" customFormat="1" x14ac:dyDescent="0.25">
      <c r="A219" s="46">
        <v>440</v>
      </c>
      <c r="B219" s="47">
        <v>3719</v>
      </c>
      <c r="C219" s="48">
        <v>4</v>
      </c>
      <c r="D219" s="49" t="s">
        <v>208</v>
      </c>
      <c r="E219" s="83" t="s">
        <v>206</v>
      </c>
      <c r="F219" s="49" t="s">
        <v>207</v>
      </c>
      <c r="G219" s="49" t="s">
        <v>186</v>
      </c>
      <c r="H219" s="82" t="s">
        <v>182</v>
      </c>
      <c r="I219" s="54">
        <v>1</v>
      </c>
      <c r="J219" s="54">
        <v>1</v>
      </c>
      <c r="K219" s="55" t="s">
        <v>116</v>
      </c>
      <c r="L219" s="56"/>
      <c r="M219" s="57">
        <v>1389</v>
      </c>
      <c r="N219" s="58">
        <v>4087.8269999999998</v>
      </c>
      <c r="O219" s="59">
        <v>1389</v>
      </c>
      <c r="P219" s="59">
        <f>M219</f>
        <v>1389</v>
      </c>
      <c r="Q219" s="59">
        <v>0</v>
      </c>
      <c r="R219" s="59">
        <f>P219+Q219</f>
        <v>1389</v>
      </c>
      <c r="S219" s="60">
        <v>3916.9799999999996</v>
      </c>
      <c r="T219" s="61">
        <f t="shared" si="68"/>
        <v>3916.9799999999996</v>
      </c>
      <c r="U219" s="62">
        <f>R219</f>
        <v>1389</v>
      </c>
      <c r="V219" s="62">
        <v>0</v>
      </c>
      <c r="W219" s="62">
        <f>V219</f>
        <v>0</v>
      </c>
      <c r="X219" s="63">
        <v>0</v>
      </c>
      <c r="Y219" s="61">
        <f t="shared" si="71"/>
        <v>3916.9799999999996</v>
      </c>
    </row>
    <row r="220" spans="1:25" s="26" customFormat="1" ht="30" x14ac:dyDescent="0.25">
      <c r="A220" s="65"/>
      <c r="B220" s="66"/>
      <c r="C220" s="67"/>
      <c r="D220" s="68"/>
      <c r="E220" s="84" t="s">
        <v>209</v>
      </c>
      <c r="F220" s="68" t="s">
        <v>207</v>
      </c>
      <c r="G220" s="68"/>
      <c r="H220" s="85" t="s">
        <v>182</v>
      </c>
      <c r="I220" s="73"/>
      <c r="J220" s="73"/>
      <c r="K220" s="74"/>
      <c r="L220" s="75">
        <v>41826</v>
      </c>
      <c r="M220" s="76">
        <f t="shared" ref="M220:X220" si="79">SUM(M217:M219)</f>
        <v>41826</v>
      </c>
      <c r="N220" s="77">
        <f t="shared" si="79"/>
        <v>123093.91800000002</v>
      </c>
      <c r="O220" s="76">
        <f t="shared" si="79"/>
        <v>41826</v>
      </c>
      <c r="P220" s="76">
        <f t="shared" si="79"/>
        <v>41826</v>
      </c>
      <c r="Q220" s="76">
        <f t="shared" si="79"/>
        <v>0</v>
      </c>
      <c r="R220" s="76">
        <f t="shared" si="79"/>
        <v>41826</v>
      </c>
      <c r="S220" s="77">
        <f t="shared" si="79"/>
        <v>117949.31999999999</v>
      </c>
      <c r="T220" s="78">
        <f t="shared" si="68"/>
        <v>117949.31999999999</v>
      </c>
      <c r="U220" s="76">
        <f t="shared" si="79"/>
        <v>41826</v>
      </c>
      <c r="V220" s="76">
        <f t="shared" si="79"/>
        <v>0</v>
      </c>
      <c r="W220" s="76">
        <f t="shared" si="79"/>
        <v>40437</v>
      </c>
      <c r="X220" s="77">
        <f t="shared" si="79"/>
        <v>114032.34</v>
      </c>
      <c r="Y220" s="78">
        <f t="shared" si="71"/>
        <v>231981.65999999997</v>
      </c>
    </row>
    <row r="221" spans="1:25" s="11" customFormat="1" x14ac:dyDescent="0.25">
      <c r="A221" s="46">
        <v>440</v>
      </c>
      <c r="B221" s="47">
        <v>3710</v>
      </c>
      <c r="C221" s="48">
        <v>4</v>
      </c>
      <c r="D221" s="49" t="s">
        <v>204</v>
      </c>
      <c r="E221" s="83" t="s">
        <v>210</v>
      </c>
      <c r="F221" s="49" t="s">
        <v>211</v>
      </c>
      <c r="G221" s="49" t="s">
        <v>186</v>
      </c>
      <c r="H221" s="82" t="s">
        <v>182</v>
      </c>
      <c r="I221" s="54">
        <v>1</v>
      </c>
      <c r="J221" s="54">
        <v>1</v>
      </c>
      <c r="K221" s="55" t="s">
        <v>116</v>
      </c>
      <c r="L221" s="56"/>
      <c r="M221" s="57">
        <v>3700</v>
      </c>
      <c r="N221" s="58">
        <v>10889.099999999999</v>
      </c>
      <c r="O221" s="59">
        <v>3700</v>
      </c>
      <c r="P221" s="59">
        <f>M221</f>
        <v>3700</v>
      </c>
      <c r="Q221" s="59">
        <v>0</v>
      </c>
      <c r="R221" s="59">
        <f>P221+Q221</f>
        <v>3700</v>
      </c>
      <c r="S221" s="60">
        <v>10434</v>
      </c>
      <c r="T221" s="61">
        <f t="shared" si="68"/>
        <v>10434</v>
      </c>
      <c r="U221" s="62">
        <f>R221</f>
        <v>3700</v>
      </c>
      <c r="V221" s="62">
        <v>0</v>
      </c>
      <c r="W221" s="62">
        <f>R221+V221</f>
        <v>3700</v>
      </c>
      <c r="X221" s="63">
        <v>10434</v>
      </c>
      <c r="Y221" s="61">
        <f t="shared" si="71"/>
        <v>20868</v>
      </c>
    </row>
    <row r="222" spans="1:25" s="26" customFormat="1" ht="30" x14ac:dyDescent="0.25">
      <c r="A222" s="65"/>
      <c r="B222" s="66"/>
      <c r="C222" s="67"/>
      <c r="D222" s="68"/>
      <c r="E222" s="84" t="s">
        <v>212</v>
      </c>
      <c r="F222" s="68" t="s">
        <v>211</v>
      </c>
      <c r="G222" s="68"/>
      <c r="H222" s="85" t="s">
        <v>182</v>
      </c>
      <c r="I222" s="73"/>
      <c r="J222" s="73"/>
      <c r="K222" s="74"/>
      <c r="L222" s="75">
        <v>3700</v>
      </c>
      <c r="M222" s="76">
        <f>SUM(M221:M221)</f>
        <v>3700</v>
      </c>
      <c r="N222" s="77">
        <f>SUM(N221)</f>
        <v>10889.099999999999</v>
      </c>
      <c r="O222" s="76">
        <f>SUM(O221:O221)</f>
        <v>3700</v>
      </c>
      <c r="P222" s="76">
        <f>SUM(P221)</f>
        <v>3700</v>
      </c>
      <c r="Q222" s="76">
        <f>SUM(Q221)</f>
        <v>0</v>
      </c>
      <c r="R222" s="76">
        <f>SUM(R221)</f>
        <v>3700</v>
      </c>
      <c r="S222" s="77">
        <f>SUM(S221)</f>
        <v>10434</v>
      </c>
      <c r="T222" s="78">
        <f t="shared" si="68"/>
        <v>10434</v>
      </c>
      <c r="U222" s="76">
        <f>SUM(U221)</f>
        <v>3700</v>
      </c>
      <c r="V222" s="76">
        <f>SUM(V221:V221)</f>
        <v>0</v>
      </c>
      <c r="W222" s="76">
        <f>SUM(W221)</f>
        <v>3700</v>
      </c>
      <c r="X222" s="77">
        <f>SUM(X221)</f>
        <v>10434</v>
      </c>
      <c r="Y222" s="78">
        <f t="shared" si="71"/>
        <v>20868</v>
      </c>
    </row>
    <row r="223" spans="1:25" s="26" customFormat="1" x14ac:dyDescent="0.25">
      <c r="A223" s="46">
        <v>82</v>
      </c>
      <c r="B223" s="47">
        <v>1349</v>
      </c>
      <c r="C223" s="48">
        <v>12</v>
      </c>
      <c r="D223" s="49" t="s">
        <v>48</v>
      </c>
      <c r="E223" s="83" t="s">
        <v>213</v>
      </c>
      <c r="F223" s="49" t="s">
        <v>214</v>
      </c>
      <c r="G223" s="49" t="s">
        <v>186</v>
      </c>
      <c r="H223" s="82" t="s">
        <v>182</v>
      </c>
      <c r="I223" s="54">
        <v>3</v>
      </c>
      <c r="J223" s="54">
        <v>8</v>
      </c>
      <c r="K223" s="55" t="s">
        <v>96</v>
      </c>
      <c r="L223" s="56"/>
      <c r="M223" s="57">
        <v>30850</v>
      </c>
      <c r="N223" s="58">
        <v>0</v>
      </c>
      <c r="O223" s="59">
        <v>0</v>
      </c>
      <c r="P223" s="59">
        <f>M223</f>
        <v>30850</v>
      </c>
      <c r="Q223" s="59">
        <v>0</v>
      </c>
      <c r="R223" s="59">
        <f>P223+Q223</f>
        <v>30850</v>
      </c>
      <c r="S223" s="60">
        <v>0</v>
      </c>
      <c r="T223" s="61">
        <f t="shared" si="68"/>
        <v>0</v>
      </c>
      <c r="U223" s="62">
        <f>R223</f>
        <v>30850</v>
      </c>
      <c r="V223" s="62">
        <v>0</v>
      </c>
      <c r="W223" s="62">
        <f>R223+V223</f>
        <v>30850</v>
      </c>
      <c r="X223" s="63">
        <v>0</v>
      </c>
      <c r="Y223" s="61">
        <f t="shared" si="71"/>
        <v>0</v>
      </c>
    </row>
    <row r="224" spans="1:25" s="11" customFormat="1" x14ac:dyDescent="0.25">
      <c r="A224" s="46">
        <v>230</v>
      </c>
      <c r="B224" s="47">
        <v>3774</v>
      </c>
      <c r="C224" s="48">
        <v>4</v>
      </c>
      <c r="D224" s="49" t="s">
        <v>191</v>
      </c>
      <c r="E224" s="83" t="s">
        <v>213</v>
      </c>
      <c r="F224" s="49" t="s">
        <v>214</v>
      </c>
      <c r="G224" s="49" t="s">
        <v>186</v>
      </c>
      <c r="H224" s="82" t="s">
        <v>182</v>
      </c>
      <c r="I224" s="54">
        <v>3</v>
      </c>
      <c r="J224" s="54">
        <v>3</v>
      </c>
      <c r="K224" s="55" t="s">
        <v>59</v>
      </c>
      <c r="L224" s="56"/>
      <c r="M224" s="57">
        <v>6300</v>
      </c>
      <c r="N224" s="58">
        <v>6615</v>
      </c>
      <c r="O224" s="59">
        <v>6300</v>
      </c>
      <c r="P224" s="59">
        <f>M224</f>
        <v>6300</v>
      </c>
      <c r="Q224" s="59">
        <v>0</v>
      </c>
      <c r="R224" s="59">
        <f>P224+Q224</f>
        <v>6300</v>
      </c>
      <c r="S224" s="60">
        <v>6615</v>
      </c>
      <c r="T224" s="61">
        <f t="shared" si="68"/>
        <v>6615</v>
      </c>
      <c r="U224" s="62">
        <f>R224</f>
        <v>6300</v>
      </c>
      <c r="V224" s="62">
        <v>0</v>
      </c>
      <c r="W224" s="62">
        <f>R224+V224</f>
        <v>6300</v>
      </c>
      <c r="X224" s="63">
        <v>6615</v>
      </c>
      <c r="Y224" s="61">
        <f t="shared" si="71"/>
        <v>13230</v>
      </c>
    </row>
    <row r="225" spans="1:25" s="26" customFormat="1" ht="30" x14ac:dyDescent="0.25">
      <c r="A225" s="65"/>
      <c r="B225" s="66"/>
      <c r="C225" s="67"/>
      <c r="D225" s="68"/>
      <c r="E225" s="84" t="s">
        <v>215</v>
      </c>
      <c r="F225" s="68" t="s">
        <v>214</v>
      </c>
      <c r="G225" s="68"/>
      <c r="H225" s="85" t="s">
        <v>182</v>
      </c>
      <c r="I225" s="73"/>
      <c r="J225" s="73"/>
      <c r="K225" s="74"/>
      <c r="L225" s="75">
        <v>37150</v>
      </c>
      <c r="M225" s="76">
        <f t="shared" ref="M225:X225" si="80">SUM(M223:M224)</f>
        <v>37150</v>
      </c>
      <c r="N225" s="77">
        <f t="shared" si="80"/>
        <v>6615</v>
      </c>
      <c r="O225" s="76">
        <f t="shared" si="80"/>
        <v>6300</v>
      </c>
      <c r="P225" s="76">
        <f t="shared" si="80"/>
        <v>37150</v>
      </c>
      <c r="Q225" s="76">
        <f t="shared" si="80"/>
        <v>0</v>
      </c>
      <c r="R225" s="76">
        <f t="shared" si="80"/>
        <v>37150</v>
      </c>
      <c r="S225" s="77">
        <f t="shared" si="80"/>
        <v>6615</v>
      </c>
      <c r="T225" s="78">
        <f t="shared" si="68"/>
        <v>6615</v>
      </c>
      <c r="U225" s="76">
        <f t="shared" si="80"/>
        <v>37150</v>
      </c>
      <c r="V225" s="76">
        <f t="shared" si="80"/>
        <v>0</v>
      </c>
      <c r="W225" s="76">
        <f t="shared" si="80"/>
        <v>37150</v>
      </c>
      <c r="X225" s="77">
        <f t="shared" si="80"/>
        <v>6615</v>
      </c>
      <c r="Y225" s="78">
        <f t="shared" si="71"/>
        <v>13230</v>
      </c>
    </row>
    <row r="226" spans="1:25" s="11" customFormat="1" x14ac:dyDescent="0.25">
      <c r="A226" s="46">
        <v>402</v>
      </c>
      <c r="B226" s="47">
        <v>3208</v>
      </c>
      <c r="C226" s="48">
        <v>4</v>
      </c>
      <c r="D226" s="49" t="s">
        <v>216</v>
      </c>
      <c r="E226" s="83" t="s">
        <v>217</v>
      </c>
      <c r="F226" s="49" t="s">
        <v>218</v>
      </c>
      <c r="G226" s="49" t="s">
        <v>219</v>
      </c>
      <c r="H226" s="82" t="s">
        <v>36</v>
      </c>
      <c r="I226" s="54">
        <v>1</v>
      </c>
      <c r="J226" s="54">
        <v>1</v>
      </c>
      <c r="K226" s="55" t="s">
        <v>116</v>
      </c>
      <c r="L226" s="56"/>
      <c r="M226" s="57">
        <v>18758</v>
      </c>
      <c r="N226" s="58">
        <v>55204.793999999994</v>
      </c>
      <c r="O226" s="59">
        <v>18758</v>
      </c>
      <c r="P226" s="59">
        <f>M226</f>
        <v>18758</v>
      </c>
      <c r="Q226" s="59">
        <v>0</v>
      </c>
      <c r="R226" s="59">
        <f>P226+Q226</f>
        <v>18758</v>
      </c>
      <c r="S226" s="60">
        <v>52897.56</v>
      </c>
      <c r="T226" s="61">
        <f t="shared" si="68"/>
        <v>52897.56</v>
      </c>
      <c r="U226" s="62">
        <f>R226</f>
        <v>18758</v>
      </c>
      <c r="V226" s="62">
        <v>0</v>
      </c>
      <c r="W226" s="62">
        <f>R226+V226</f>
        <v>18758</v>
      </c>
      <c r="X226" s="63">
        <v>52897.56</v>
      </c>
      <c r="Y226" s="61">
        <f t="shared" si="71"/>
        <v>105795.12</v>
      </c>
    </row>
    <row r="227" spans="1:25" s="11" customFormat="1" x14ac:dyDescent="0.25">
      <c r="A227" s="46">
        <v>402</v>
      </c>
      <c r="B227" s="47">
        <v>3209</v>
      </c>
      <c r="C227" s="48">
        <v>4</v>
      </c>
      <c r="D227" s="49" t="s">
        <v>216</v>
      </c>
      <c r="E227" s="83" t="s">
        <v>217</v>
      </c>
      <c r="F227" s="49" t="s">
        <v>218</v>
      </c>
      <c r="G227" s="49" t="s">
        <v>219</v>
      </c>
      <c r="H227" s="82" t="s">
        <v>36</v>
      </c>
      <c r="I227" s="54">
        <v>1</v>
      </c>
      <c r="J227" s="54">
        <v>1</v>
      </c>
      <c r="K227" s="55" t="s">
        <v>116</v>
      </c>
      <c r="L227" s="56"/>
      <c r="M227" s="57">
        <v>1389</v>
      </c>
      <c r="N227" s="58">
        <v>4087.8269999999998</v>
      </c>
      <c r="O227" s="59">
        <v>1389</v>
      </c>
      <c r="P227" s="59">
        <f>M227</f>
        <v>1389</v>
      </c>
      <c r="Q227" s="59">
        <v>0</v>
      </c>
      <c r="R227" s="59">
        <f>P227+Q227</f>
        <v>1389</v>
      </c>
      <c r="S227" s="60">
        <v>3916.9799999999996</v>
      </c>
      <c r="T227" s="61">
        <f t="shared" si="68"/>
        <v>3916.9799999999996</v>
      </c>
      <c r="U227" s="62">
        <f>R227</f>
        <v>1389</v>
      </c>
      <c r="V227" s="62">
        <v>0</v>
      </c>
      <c r="W227" s="62">
        <f>R227+V227</f>
        <v>1389</v>
      </c>
      <c r="X227" s="63">
        <v>3916.9799999999996</v>
      </c>
      <c r="Y227" s="61">
        <f t="shared" si="71"/>
        <v>7833.9599999999991</v>
      </c>
    </row>
    <row r="228" spans="1:25" s="26" customFormat="1" ht="30" x14ac:dyDescent="0.25">
      <c r="A228" s="65"/>
      <c r="B228" s="66"/>
      <c r="C228" s="67"/>
      <c r="D228" s="68"/>
      <c r="E228" s="84" t="s">
        <v>220</v>
      </c>
      <c r="F228" s="68" t="s">
        <v>218</v>
      </c>
      <c r="G228" s="68"/>
      <c r="H228" s="85" t="s">
        <v>36</v>
      </c>
      <c r="I228" s="73"/>
      <c r="J228" s="73"/>
      <c r="K228" s="74"/>
      <c r="L228" s="75">
        <v>19800</v>
      </c>
      <c r="M228" s="76">
        <f t="shared" ref="M228:X228" si="81">SUM(M226:M227)</f>
        <v>20147</v>
      </c>
      <c r="N228" s="77">
        <f t="shared" si="81"/>
        <v>59292.620999999992</v>
      </c>
      <c r="O228" s="76">
        <f t="shared" si="81"/>
        <v>20147</v>
      </c>
      <c r="P228" s="76">
        <f t="shared" si="81"/>
        <v>20147</v>
      </c>
      <c r="Q228" s="76">
        <f t="shared" si="81"/>
        <v>0</v>
      </c>
      <c r="R228" s="76">
        <f t="shared" si="81"/>
        <v>20147</v>
      </c>
      <c r="S228" s="77">
        <f t="shared" si="81"/>
        <v>56814.539999999994</v>
      </c>
      <c r="T228" s="78">
        <f t="shared" si="68"/>
        <v>56814.539999999994</v>
      </c>
      <c r="U228" s="76">
        <f t="shared" si="81"/>
        <v>20147</v>
      </c>
      <c r="V228" s="76">
        <f t="shared" si="81"/>
        <v>0</v>
      </c>
      <c r="W228" s="76">
        <f t="shared" si="81"/>
        <v>20147</v>
      </c>
      <c r="X228" s="77">
        <f t="shared" si="81"/>
        <v>56814.539999999994</v>
      </c>
      <c r="Y228" s="78">
        <f t="shared" si="71"/>
        <v>113629.07999999999</v>
      </c>
    </row>
    <row r="229" spans="1:25" s="11" customFormat="1" x14ac:dyDescent="0.25">
      <c r="A229" s="46">
        <v>810</v>
      </c>
      <c r="B229" s="47">
        <v>4735</v>
      </c>
      <c r="C229" s="48">
        <v>4</v>
      </c>
      <c r="D229" s="49" t="s">
        <v>82</v>
      </c>
      <c r="E229" s="83" t="s">
        <v>221</v>
      </c>
      <c r="F229" s="49" t="s">
        <v>222</v>
      </c>
      <c r="G229" s="49" t="s">
        <v>223</v>
      </c>
      <c r="H229" s="82" t="s">
        <v>106</v>
      </c>
      <c r="I229" s="54">
        <v>3</v>
      </c>
      <c r="J229" s="54">
        <v>3</v>
      </c>
      <c r="K229" s="55" t="s">
        <v>59</v>
      </c>
      <c r="L229" s="56"/>
      <c r="M229" s="57">
        <v>9723</v>
      </c>
      <c r="N229" s="58">
        <v>10209.15</v>
      </c>
      <c r="O229" s="59">
        <v>9723</v>
      </c>
      <c r="P229" s="59">
        <f>M229</f>
        <v>9723</v>
      </c>
      <c r="Q229" s="59">
        <v>0</v>
      </c>
      <c r="R229" s="59">
        <f>P229+Q229</f>
        <v>9723</v>
      </c>
      <c r="S229" s="60">
        <v>10209.15</v>
      </c>
      <c r="T229" s="61">
        <f t="shared" si="68"/>
        <v>10209.15</v>
      </c>
      <c r="U229" s="62">
        <f>R229</f>
        <v>9723</v>
      </c>
      <c r="V229" s="62">
        <v>0</v>
      </c>
      <c r="W229" s="62">
        <f>R229+V229</f>
        <v>9723</v>
      </c>
      <c r="X229" s="63">
        <v>10209.15</v>
      </c>
      <c r="Y229" s="61">
        <f t="shared" si="71"/>
        <v>20418.3</v>
      </c>
    </row>
    <row r="230" spans="1:25" s="26" customFormat="1" ht="30" x14ac:dyDescent="0.25">
      <c r="A230" s="65"/>
      <c r="B230" s="66"/>
      <c r="C230" s="67"/>
      <c r="D230" s="68"/>
      <c r="E230" s="84" t="s">
        <v>224</v>
      </c>
      <c r="F230" s="68" t="s">
        <v>222</v>
      </c>
      <c r="G230" s="68"/>
      <c r="H230" s="85" t="s">
        <v>106</v>
      </c>
      <c r="I230" s="73"/>
      <c r="J230" s="73"/>
      <c r="K230" s="74"/>
      <c r="L230" s="75">
        <v>9723</v>
      </c>
      <c r="M230" s="76">
        <f>SUM(M229:M229)</f>
        <v>9723</v>
      </c>
      <c r="N230" s="77">
        <f>SUM(N229)</f>
        <v>10209.15</v>
      </c>
      <c r="O230" s="76">
        <f>SUM(O229:O229)</f>
        <v>9723</v>
      </c>
      <c r="P230" s="76">
        <f>SUM(P229)</f>
        <v>9723</v>
      </c>
      <c r="Q230" s="76">
        <f>SUM(Q229)</f>
        <v>0</v>
      </c>
      <c r="R230" s="76">
        <f>SUM(R229)</f>
        <v>9723</v>
      </c>
      <c r="S230" s="77">
        <f>SUM(S229)</f>
        <v>10209.15</v>
      </c>
      <c r="T230" s="78">
        <f t="shared" si="68"/>
        <v>10209.15</v>
      </c>
      <c r="U230" s="76">
        <f>SUM(U229)</f>
        <v>9723</v>
      </c>
      <c r="V230" s="76">
        <f>SUM(V229:V229)</f>
        <v>0</v>
      </c>
      <c r="W230" s="76">
        <f>SUM(W229)</f>
        <v>9723</v>
      </c>
      <c r="X230" s="77">
        <f>SUM(X229)</f>
        <v>10209.15</v>
      </c>
      <c r="Y230" s="97">
        <f t="shared" si="71"/>
        <v>20418.3</v>
      </c>
    </row>
    <row r="231" spans="1:25" s="11" customFormat="1" x14ac:dyDescent="0.25">
      <c r="A231" s="46">
        <v>230</v>
      </c>
      <c r="B231" s="47">
        <v>3774</v>
      </c>
      <c r="C231" s="48">
        <v>4</v>
      </c>
      <c r="D231" s="49" t="s">
        <v>191</v>
      </c>
      <c r="E231" s="83" t="s">
        <v>225</v>
      </c>
      <c r="F231" s="49" t="s">
        <v>226</v>
      </c>
      <c r="G231" s="49" t="s">
        <v>227</v>
      </c>
      <c r="H231" s="82" t="s">
        <v>182</v>
      </c>
      <c r="I231" s="54">
        <v>2</v>
      </c>
      <c r="J231" s="54">
        <v>2</v>
      </c>
      <c r="K231" s="55" t="s">
        <v>435</v>
      </c>
      <c r="L231" s="56"/>
      <c r="M231" s="57">
        <v>14572</v>
      </c>
      <c r="N231" s="58">
        <v>24043.800000000003</v>
      </c>
      <c r="O231" s="59">
        <v>14572</v>
      </c>
      <c r="P231" s="59">
        <f>M231</f>
        <v>14572</v>
      </c>
      <c r="Q231" s="59">
        <v>0</v>
      </c>
      <c r="R231" s="59">
        <f>P231+Q231</f>
        <v>14572</v>
      </c>
      <c r="S231" s="60">
        <v>24043.800000000003</v>
      </c>
      <c r="T231" s="61">
        <f t="shared" si="68"/>
        <v>24043.800000000003</v>
      </c>
      <c r="U231" s="62">
        <f>R231</f>
        <v>14572</v>
      </c>
      <c r="V231" s="62">
        <v>0</v>
      </c>
      <c r="W231" s="62">
        <f>R231+V231</f>
        <v>14572</v>
      </c>
      <c r="X231" s="63">
        <v>24043.800000000003</v>
      </c>
      <c r="Y231" s="61">
        <f t="shared" si="71"/>
        <v>48087.600000000006</v>
      </c>
    </row>
    <row r="232" spans="1:25" s="26" customFormat="1" ht="30" x14ac:dyDescent="0.25">
      <c r="A232" s="65"/>
      <c r="B232" s="66"/>
      <c r="C232" s="67"/>
      <c r="D232" s="68"/>
      <c r="E232" s="98" t="s">
        <v>228</v>
      </c>
      <c r="F232" s="68" t="s">
        <v>226</v>
      </c>
      <c r="G232" s="68"/>
      <c r="H232" s="85" t="s">
        <v>182</v>
      </c>
      <c r="I232" s="73"/>
      <c r="J232" s="73"/>
      <c r="K232" s="74"/>
      <c r="L232" s="75">
        <v>14572</v>
      </c>
      <c r="M232" s="76">
        <f t="shared" ref="M232:X232" si="82">SUM(M231)</f>
        <v>14572</v>
      </c>
      <c r="N232" s="77">
        <f t="shared" si="82"/>
        <v>24043.800000000003</v>
      </c>
      <c r="O232" s="76">
        <f t="shared" si="82"/>
        <v>14572</v>
      </c>
      <c r="P232" s="76">
        <f t="shared" si="82"/>
        <v>14572</v>
      </c>
      <c r="Q232" s="76">
        <f t="shared" si="82"/>
        <v>0</v>
      </c>
      <c r="R232" s="76">
        <f t="shared" si="82"/>
        <v>14572</v>
      </c>
      <c r="S232" s="77">
        <f t="shared" si="82"/>
        <v>24043.800000000003</v>
      </c>
      <c r="T232" s="78">
        <f t="shared" si="68"/>
        <v>24043.800000000003</v>
      </c>
      <c r="U232" s="76">
        <f t="shared" si="82"/>
        <v>14572</v>
      </c>
      <c r="V232" s="76">
        <f t="shared" si="82"/>
        <v>0</v>
      </c>
      <c r="W232" s="76">
        <f t="shared" si="82"/>
        <v>14572</v>
      </c>
      <c r="X232" s="77">
        <f t="shared" si="82"/>
        <v>24043.800000000003</v>
      </c>
      <c r="Y232" s="78">
        <f t="shared" si="71"/>
        <v>48087.600000000006</v>
      </c>
    </row>
    <row r="233" spans="1:25" s="11" customFormat="1" x14ac:dyDescent="0.25">
      <c r="A233" s="46">
        <v>650</v>
      </c>
      <c r="B233" s="47">
        <v>3775</v>
      </c>
      <c r="C233" s="48">
        <v>4</v>
      </c>
      <c r="D233" s="49" t="s">
        <v>229</v>
      </c>
      <c r="E233" s="83" t="s">
        <v>230</v>
      </c>
      <c r="F233" s="49" t="s">
        <v>231</v>
      </c>
      <c r="G233" s="49" t="s">
        <v>227</v>
      </c>
      <c r="H233" s="82" t="s">
        <v>182</v>
      </c>
      <c r="I233" s="54">
        <v>2</v>
      </c>
      <c r="J233" s="54">
        <v>2</v>
      </c>
      <c r="K233" s="55" t="s">
        <v>435</v>
      </c>
      <c r="L233" s="56"/>
      <c r="M233" s="57">
        <v>14572</v>
      </c>
      <c r="N233" s="58">
        <v>24043.800000000003</v>
      </c>
      <c r="O233" s="59">
        <v>14572</v>
      </c>
      <c r="P233" s="59">
        <f>M233</f>
        <v>14572</v>
      </c>
      <c r="Q233" s="59">
        <v>0</v>
      </c>
      <c r="R233" s="59">
        <f>P233+Q233</f>
        <v>14572</v>
      </c>
      <c r="S233" s="60">
        <v>24043.800000000003</v>
      </c>
      <c r="T233" s="61">
        <f t="shared" si="68"/>
        <v>24043.800000000003</v>
      </c>
      <c r="U233" s="62">
        <f>R233</f>
        <v>14572</v>
      </c>
      <c r="V233" s="62">
        <v>0</v>
      </c>
      <c r="W233" s="62">
        <f>R233+V233</f>
        <v>14572</v>
      </c>
      <c r="X233" s="63">
        <v>24043.800000000003</v>
      </c>
      <c r="Y233" s="61">
        <f t="shared" si="71"/>
        <v>48087.600000000006</v>
      </c>
    </row>
    <row r="234" spans="1:25" s="26" customFormat="1" ht="30" x14ac:dyDescent="0.25">
      <c r="A234" s="65"/>
      <c r="B234" s="66"/>
      <c r="C234" s="67"/>
      <c r="D234" s="68"/>
      <c r="E234" s="84" t="s">
        <v>232</v>
      </c>
      <c r="F234" s="68" t="s">
        <v>231</v>
      </c>
      <c r="G234" s="68"/>
      <c r="H234" s="85" t="s">
        <v>182</v>
      </c>
      <c r="I234" s="73"/>
      <c r="J234" s="73"/>
      <c r="K234" s="74"/>
      <c r="L234" s="75">
        <v>14572</v>
      </c>
      <c r="M234" s="76">
        <f t="shared" ref="M234:X234" si="83">SUM(M233)</f>
        <v>14572</v>
      </c>
      <c r="N234" s="77">
        <f t="shared" si="83"/>
        <v>24043.800000000003</v>
      </c>
      <c r="O234" s="76">
        <f t="shared" si="83"/>
        <v>14572</v>
      </c>
      <c r="P234" s="76">
        <f t="shared" si="83"/>
        <v>14572</v>
      </c>
      <c r="Q234" s="76">
        <f t="shared" si="83"/>
        <v>0</v>
      </c>
      <c r="R234" s="76">
        <f t="shared" si="83"/>
        <v>14572</v>
      </c>
      <c r="S234" s="77">
        <f t="shared" si="83"/>
        <v>24043.800000000003</v>
      </c>
      <c r="T234" s="78">
        <f t="shared" si="68"/>
        <v>24043.800000000003</v>
      </c>
      <c r="U234" s="76">
        <f t="shared" si="83"/>
        <v>14572</v>
      </c>
      <c r="V234" s="76">
        <f t="shared" si="83"/>
        <v>0</v>
      </c>
      <c r="W234" s="76">
        <f t="shared" si="83"/>
        <v>14572</v>
      </c>
      <c r="X234" s="78">
        <f t="shared" si="83"/>
        <v>24043.800000000003</v>
      </c>
      <c r="Y234" s="78">
        <f t="shared" si="71"/>
        <v>48087.600000000006</v>
      </c>
    </row>
    <row r="235" spans="1:25" s="11" customFormat="1" x14ac:dyDescent="0.25">
      <c r="A235" s="46">
        <v>82</v>
      </c>
      <c r="B235" s="47">
        <v>1349</v>
      </c>
      <c r="C235" s="48">
        <v>4</v>
      </c>
      <c r="D235" s="49" t="s">
        <v>48</v>
      </c>
      <c r="E235" s="83" t="s">
        <v>233</v>
      </c>
      <c r="F235" s="49" t="s">
        <v>234</v>
      </c>
      <c r="G235" s="49" t="s">
        <v>227</v>
      </c>
      <c r="H235" s="82" t="s">
        <v>43</v>
      </c>
      <c r="I235" s="54">
        <v>1</v>
      </c>
      <c r="J235" s="54">
        <v>8</v>
      </c>
      <c r="K235" s="55" t="s">
        <v>96</v>
      </c>
      <c r="L235" s="56"/>
      <c r="M235" s="57">
        <v>1381</v>
      </c>
      <c r="N235" s="58">
        <v>0</v>
      </c>
      <c r="O235" s="59">
        <v>1381</v>
      </c>
      <c r="P235" s="59">
        <f t="shared" ref="P235:P244" si="84">M235</f>
        <v>1381</v>
      </c>
      <c r="Q235" s="59">
        <v>0</v>
      </c>
      <c r="R235" s="59">
        <f t="shared" ref="R235:R244" si="85">P235+Q235</f>
        <v>1381</v>
      </c>
      <c r="S235" s="60">
        <v>0</v>
      </c>
      <c r="T235" s="61">
        <f t="shared" si="68"/>
        <v>0</v>
      </c>
      <c r="U235" s="62">
        <f t="shared" ref="U235:U244" si="86">R235</f>
        <v>1381</v>
      </c>
      <c r="V235" s="62">
        <v>0</v>
      </c>
      <c r="W235" s="62">
        <f t="shared" ref="W235:W244" si="87">R235+V235</f>
        <v>1381</v>
      </c>
      <c r="X235" s="63">
        <v>0</v>
      </c>
      <c r="Y235" s="61">
        <f t="shared" si="71"/>
        <v>0</v>
      </c>
    </row>
    <row r="236" spans="1:25" s="11" customFormat="1" x14ac:dyDescent="0.25">
      <c r="A236" s="46">
        <v>653</v>
      </c>
      <c r="B236" s="47">
        <v>3743</v>
      </c>
      <c r="C236" s="48">
        <v>4</v>
      </c>
      <c r="D236" s="49" t="s">
        <v>235</v>
      </c>
      <c r="E236" s="83" t="s">
        <v>233</v>
      </c>
      <c r="F236" s="49" t="s">
        <v>234</v>
      </c>
      <c r="G236" s="49" t="s">
        <v>227</v>
      </c>
      <c r="H236" s="82" t="s">
        <v>43</v>
      </c>
      <c r="I236" s="54">
        <v>1</v>
      </c>
      <c r="J236" s="54">
        <v>1</v>
      </c>
      <c r="K236" s="55" t="s">
        <v>116</v>
      </c>
      <c r="L236" s="56"/>
      <c r="M236" s="57">
        <v>13571</v>
      </c>
      <c r="N236" s="58">
        <v>39939.453000000001</v>
      </c>
      <c r="O236" s="59">
        <v>13571</v>
      </c>
      <c r="P236" s="59">
        <f t="shared" si="84"/>
        <v>13571</v>
      </c>
      <c r="Q236" s="59">
        <v>0</v>
      </c>
      <c r="R236" s="59">
        <f t="shared" si="85"/>
        <v>13571</v>
      </c>
      <c r="S236" s="60">
        <v>38270.22</v>
      </c>
      <c r="T236" s="61">
        <f t="shared" si="68"/>
        <v>38270.22</v>
      </c>
      <c r="U236" s="62">
        <f t="shared" si="86"/>
        <v>13571</v>
      </c>
      <c r="V236" s="62">
        <v>0</v>
      </c>
      <c r="W236" s="62">
        <f t="shared" si="87"/>
        <v>13571</v>
      </c>
      <c r="X236" s="63">
        <v>38270.22</v>
      </c>
      <c r="Y236" s="61">
        <f t="shared" si="71"/>
        <v>76540.44</v>
      </c>
    </row>
    <row r="237" spans="1:25" s="11" customFormat="1" x14ac:dyDescent="0.25">
      <c r="A237" s="46">
        <v>653</v>
      </c>
      <c r="B237" s="47">
        <v>3743</v>
      </c>
      <c r="C237" s="48">
        <v>4</v>
      </c>
      <c r="D237" s="49" t="s">
        <v>235</v>
      </c>
      <c r="E237" s="83" t="s">
        <v>233</v>
      </c>
      <c r="F237" s="49" t="s">
        <v>234</v>
      </c>
      <c r="G237" s="49" t="s">
        <v>227</v>
      </c>
      <c r="H237" s="82" t="s">
        <v>43</v>
      </c>
      <c r="I237" s="54">
        <v>3</v>
      </c>
      <c r="J237" s="54">
        <v>3</v>
      </c>
      <c r="K237" s="55" t="s">
        <v>59</v>
      </c>
      <c r="L237" s="56"/>
      <c r="M237" s="57">
        <v>964</v>
      </c>
      <c r="N237" s="58">
        <v>1012.1999999999999</v>
      </c>
      <c r="O237" s="59">
        <v>964</v>
      </c>
      <c r="P237" s="59">
        <f t="shared" si="84"/>
        <v>964</v>
      </c>
      <c r="Q237" s="59">
        <v>0</v>
      </c>
      <c r="R237" s="59">
        <f t="shared" si="85"/>
        <v>964</v>
      </c>
      <c r="S237" s="60">
        <v>1012.1999999999999</v>
      </c>
      <c r="T237" s="61">
        <f t="shared" si="68"/>
        <v>1012.1999999999999</v>
      </c>
      <c r="U237" s="62">
        <f t="shared" si="86"/>
        <v>964</v>
      </c>
      <c r="V237" s="62">
        <v>0</v>
      </c>
      <c r="W237" s="62">
        <f t="shared" si="87"/>
        <v>964</v>
      </c>
      <c r="X237" s="63">
        <v>1012.1999999999999</v>
      </c>
      <c r="Y237" s="61">
        <f t="shared" si="71"/>
        <v>2024.3999999999999</v>
      </c>
    </row>
    <row r="238" spans="1:25" s="11" customFormat="1" x14ac:dyDescent="0.25">
      <c r="A238" s="46">
        <v>656</v>
      </c>
      <c r="B238" s="47">
        <v>3816</v>
      </c>
      <c r="C238" s="48">
        <v>4</v>
      </c>
      <c r="D238" s="49" t="s">
        <v>236</v>
      </c>
      <c r="E238" s="83" t="s">
        <v>233</v>
      </c>
      <c r="F238" s="49" t="s">
        <v>234</v>
      </c>
      <c r="G238" s="49" t="s">
        <v>227</v>
      </c>
      <c r="H238" s="82" t="s">
        <v>43</v>
      </c>
      <c r="I238" s="54">
        <v>1</v>
      </c>
      <c r="J238" s="54">
        <v>1</v>
      </c>
      <c r="K238" s="55" t="s">
        <v>116</v>
      </c>
      <c r="L238" s="56"/>
      <c r="M238" s="57">
        <v>10932</v>
      </c>
      <c r="N238" s="58">
        <v>32172.875999999997</v>
      </c>
      <c r="O238" s="59">
        <v>10932</v>
      </c>
      <c r="P238" s="59">
        <f t="shared" si="84"/>
        <v>10932</v>
      </c>
      <c r="Q238" s="59">
        <v>0</v>
      </c>
      <c r="R238" s="59">
        <f t="shared" si="85"/>
        <v>10932</v>
      </c>
      <c r="S238" s="60">
        <v>30828.239999999998</v>
      </c>
      <c r="T238" s="61">
        <f t="shared" si="68"/>
        <v>30828.239999999998</v>
      </c>
      <c r="U238" s="62">
        <f t="shared" si="86"/>
        <v>10932</v>
      </c>
      <c r="V238" s="62">
        <v>0</v>
      </c>
      <c r="W238" s="62">
        <f t="shared" si="87"/>
        <v>10932</v>
      </c>
      <c r="X238" s="63">
        <v>30828.239999999998</v>
      </c>
      <c r="Y238" s="61">
        <f t="shared" si="71"/>
        <v>61656.479999999996</v>
      </c>
    </row>
    <row r="239" spans="1:25" s="11" customFormat="1" x14ac:dyDescent="0.25">
      <c r="A239" s="46">
        <v>656</v>
      </c>
      <c r="B239" s="47">
        <v>3816</v>
      </c>
      <c r="C239" s="48">
        <v>4</v>
      </c>
      <c r="D239" s="49" t="s">
        <v>236</v>
      </c>
      <c r="E239" s="83" t="s">
        <v>233</v>
      </c>
      <c r="F239" s="49" t="s">
        <v>234</v>
      </c>
      <c r="G239" s="49" t="s">
        <v>227</v>
      </c>
      <c r="H239" s="82" t="s">
        <v>43</v>
      </c>
      <c r="I239" s="54">
        <v>3</v>
      </c>
      <c r="J239" s="54">
        <v>3</v>
      </c>
      <c r="K239" s="55" t="s">
        <v>59</v>
      </c>
      <c r="L239" s="56"/>
      <c r="M239" s="57">
        <v>1796</v>
      </c>
      <c r="N239" s="58">
        <v>1885.7999999999997</v>
      </c>
      <c r="O239" s="59">
        <v>1796</v>
      </c>
      <c r="P239" s="59">
        <f t="shared" si="84"/>
        <v>1796</v>
      </c>
      <c r="Q239" s="59">
        <v>0</v>
      </c>
      <c r="R239" s="59">
        <f t="shared" si="85"/>
        <v>1796</v>
      </c>
      <c r="S239" s="60">
        <v>1885.7999999999997</v>
      </c>
      <c r="T239" s="61">
        <f t="shared" si="68"/>
        <v>1885.7999999999997</v>
      </c>
      <c r="U239" s="62">
        <f t="shared" si="86"/>
        <v>1796</v>
      </c>
      <c r="V239" s="62">
        <v>0</v>
      </c>
      <c r="W239" s="62">
        <f t="shared" si="87"/>
        <v>1796</v>
      </c>
      <c r="X239" s="63">
        <v>1885.7999999999997</v>
      </c>
      <c r="Y239" s="61">
        <f t="shared" si="71"/>
        <v>3771.5999999999995</v>
      </c>
    </row>
    <row r="240" spans="1:25" s="11" customFormat="1" x14ac:dyDescent="0.25">
      <c r="A240" s="46">
        <v>656</v>
      </c>
      <c r="B240" s="47">
        <v>4729</v>
      </c>
      <c r="C240" s="48">
        <v>4</v>
      </c>
      <c r="D240" s="49" t="s">
        <v>237</v>
      </c>
      <c r="E240" s="83" t="s">
        <v>233</v>
      </c>
      <c r="F240" s="49" t="s">
        <v>234</v>
      </c>
      <c r="G240" s="49" t="s">
        <v>227</v>
      </c>
      <c r="H240" s="82" t="s">
        <v>43</v>
      </c>
      <c r="I240" s="54">
        <v>1</v>
      </c>
      <c r="J240" s="54">
        <v>1</v>
      </c>
      <c r="K240" s="55" t="s">
        <v>116</v>
      </c>
      <c r="L240" s="56"/>
      <c r="M240" s="57">
        <v>1375</v>
      </c>
      <c r="N240" s="58">
        <v>4046.625</v>
      </c>
      <c r="O240" s="59">
        <v>1375</v>
      </c>
      <c r="P240" s="59">
        <f t="shared" si="84"/>
        <v>1375</v>
      </c>
      <c r="Q240" s="59">
        <v>0</v>
      </c>
      <c r="R240" s="59">
        <f t="shared" si="85"/>
        <v>1375</v>
      </c>
      <c r="S240" s="60">
        <v>3877.5</v>
      </c>
      <c r="T240" s="61">
        <f t="shared" si="68"/>
        <v>3877.5</v>
      </c>
      <c r="U240" s="62">
        <f t="shared" si="86"/>
        <v>1375</v>
      </c>
      <c r="V240" s="62">
        <v>0</v>
      </c>
      <c r="W240" s="62">
        <f t="shared" si="87"/>
        <v>1375</v>
      </c>
      <c r="X240" s="63">
        <v>3877.5</v>
      </c>
      <c r="Y240" s="61">
        <f t="shared" si="71"/>
        <v>7755</v>
      </c>
    </row>
    <row r="241" spans="1:25" s="11" customFormat="1" x14ac:dyDescent="0.25">
      <c r="A241" s="46">
        <v>658</v>
      </c>
      <c r="B241" s="47">
        <v>4688</v>
      </c>
      <c r="C241" s="48">
        <v>4</v>
      </c>
      <c r="D241" s="49" t="s">
        <v>238</v>
      </c>
      <c r="E241" s="83" t="s">
        <v>233</v>
      </c>
      <c r="F241" s="49" t="s">
        <v>234</v>
      </c>
      <c r="G241" s="49" t="s">
        <v>227</v>
      </c>
      <c r="H241" s="82" t="s">
        <v>43</v>
      </c>
      <c r="I241" s="54">
        <v>3</v>
      </c>
      <c r="J241" s="54">
        <v>3</v>
      </c>
      <c r="K241" s="55" t="s">
        <v>59</v>
      </c>
      <c r="L241" s="56"/>
      <c r="M241" s="57">
        <v>146</v>
      </c>
      <c r="N241" s="58">
        <v>153.29999999999998</v>
      </c>
      <c r="O241" s="59">
        <v>146</v>
      </c>
      <c r="P241" s="59">
        <f t="shared" si="84"/>
        <v>146</v>
      </c>
      <c r="Q241" s="59">
        <v>0</v>
      </c>
      <c r="R241" s="59">
        <f t="shared" si="85"/>
        <v>146</v>
      </c>
      <c r="S241" s="60">
        <v>153.29999999999998</v>
      </c>
      <c r="T241" s="61">
        <f t="shared" si="68"/>
        <v>153.29999999999998</v>
      </c>
      <c r="U241" s="62">
        <f t="shared" si="86"/>
        <v>146</v>
      </c>
      <c r="V241" s="62">
        <v>0</v>
      </c>
      <c r="W241" s="62">
        <f t="shared" si="87"/>
        <v>146</v>
      </c>
      <c r="X241" s="63">
        <v>153.29999999999998</v>
      </c>
      <c r="Y241" s="61">
        <f t="shared" si="71"/>
        <v>306.59999999999997</v>
      </c>
    </row>
    <row r="242" spans="1:25" s="11" customFormat="1" x14ac:dyDescent="0.25">
      <c r="A242" s="46">
        <v>658</v>
      </c>
      <c r="B242" s="47">
        <v>4688</v>
      </c>
      <c r="C242" s="48">
        <v>4</v>
      </c>
      <c r="D242" s="49" t="s">
        <v>238</v>
      </c>
      <c r="E242" s="83" t="s">
        <v>233</v>
      </c>
      <c r="F242" s="49" t="s">
        <v>234</v>
      </c>
      <c r="G242" s="49" t="s">
        <v>227</v>
      </c>
      <c r="H242" s="82" t="s">
        <v>43</v>
      </c>
      <c r="I242" s="54">
        <v>1</v>
      </c>
      <c r="J242" s="54">
        <v>1</v>
      </c>
      <c r="K242" s="55" t="s">
        <v>116</v>
      </c>
      <c r="L242" s="56"/>
      <c r="M242" s="57">
        <v>2285</v>
      </c>
      <c r="N242" s="58">
        <v>6724.7550000000001</v>
      </c>
      <c r="O242" s="59">
        <v>2285</v>
      </c>
      <c r="P242" s="59">
        <f t="shared" si="84"/>
        <v>2285</v>
      </c>
      <c r="Q242" s="59">
        <v>0</v>
      </c>
      <c r="R242" s="59">
        <f t="shared" si="85"/>
        <v>2285</v>
      </c>
      <c r="S242" s="60">
        <v>6443.7000000000007</v>
      </c>
      <c r="T242" s="61">
        <f t="shared" si="68"/>
        <v>6443.7000000000007</v>
      </c>
      <c r="U242" s="62">
        <f t="shared" si="86"/>
        <v>2285</v>
      </c>
      <c r="V242" s="62">
        <v>0</v>
      </c>
      <c r="W242" s="62">
        <f t="shared" si="87"/>
        <v>2285</v>
      </c>
      <c r="X242" s="63">
        <v>6443.7000000000007</v>
      </c>
      <c r="Y242" s="61">
        <f t="shared" si="71"/>
        <v>12887.400000000001</v>
      </c>
    </row>
    <row r="243" spans="1:25" s="11" customFormat="1" x14ac:dyDescent="0.25">
      <c r="A243" s="46">
        <v>658</v>
      </c>
      <c r="B243" s="47">
        <v>4691</v>
      </c>
      <c r="C243" s="48">
        <v>4</v>
      </c>
      <c r="D243" s="49" t="s">
        <v>239</v>
      </c>
      <c r="E243" s="83" t="s">
        <v>233</v>
      </c>
      <c r="F243" s="49" t="s">
        <v>234</v>
      </c>
      <c r="G243" s="49" t="s">
        <v>227</v>
      </c>
      <c r="H243" s="82" t="s">
        <v>43</v>
      </c>
      <c r="I243" s="54">
        <v>1</v>
      </c>
      <c r="J243" s="54">
        <v>1</v>
      </c>
      <c r="K243" s="55" t="s">
        <v>116</v>
      </c>
      <c r="L243" s="56"/>
      <c r="M243" s="57">
        <v>309</v>
      </c>
      <c r="N243" s="58">
        <v>909.38700000000006</v>
      </c>
      <c r="O243" s="59">
        <v>309</v>
      </c>
      <c r="P243" s="59">
        <f t="shared" si="84"/>
        <v>309</v>
      </c>
      <c r="Q243" s="59">
        <v>0</v>
      </c>
      <c r="R243" s="59">
        <f t="shared" si="85"/>
        <v>309</v>
      </c>
      <c r="S243" s="60">
        <v>871.37999999999988</v>
      </c>
      <c r="T243" s="61">
        <f t="shared" si="68"/>
        <v>871.37999999999988</v>
      </c>
      <c r="U243" s="62">
        <f t="shared" si="86"/>
        <v>309</v>
      </c>
      <c r="V243" s="62">
        <v>0</v>
      </c>
      <c r="W243" s="62">
        <f t="shared" si="87"/>
        <v>309</v>
      </c>
      <c r="X243" s="63">
        <v>871.37999999999988</v>
      </c>
      <c r="Y243" s="61">
        <f t="shared" si="71"/>
        <v>1742.7599999999998</v>
      </c>
    </row>
    <row r="244" spans="1:25" s="11" customFormat="1" x14ac:dyDescent="0.25">
      <c r="A244" s="46">
        <v>658</v>
      </c>
      <c r="B244" s="47">
        <v>4691</v>
      </c>
      <c r="C244" s="48">
        <v>4</v>
      </c>
      <c r="D244" s="49" t="s">
        <v>239</v>
      </c>
      <c r="E244" s="83" t="s">
        <v>233</v>
      </c>
      <c r="F244" s="49" t="s">
        <v>234</v>
      </c>
      <c r="G244" s="49" t="s">
        <v>227</v>
      </c>
      <c r="H244" s="82" t="s">
        <v>43</v>
      </c>
      <c r="I244" s="54">
        <v>3</v>
      </c>
      <c r="J244" s="54">
        <v>3</v>
      </c>
      <c r="K244" s="55" t="s">
        <v>59</v>
      </c>
      <c r="L244" s="56"/>
      <c r="M244" s="57">
        <v>73</v>
      </c>
      <c r="N244" s="58">
        <v>76.649999999999991</v>
      </c>
      <c r="O244" s="59">
        <v>73</v>
      </c>
      <c r="P244" s="59">
        <f t="shared" si="84"/>
        <v>73</v>
      </c>
      <c r="Q244" s="59">
        <v>0</v>
      </c>
      <c r="R244" s="59">
        <f t="shared" si="85"/>
        <v>73</v>
      </c>
      <c r="S244" s="60">
        <v>76.649999999999991</v>
      </c>
      <c r="T244" s="61">
        <f t="shared" si="68"/>
        <v>76.649999999999991</v>
      </c>
      <c r="U244" s="62">
        <f t="shared" si="86"/>
        <v>73</v>
      </c>
      <c r="V244" s="62">
        <v>0</v>
      </c>
      <c r="W244" s="62">
        <f t="shared" si="87"/>
        <v>73</v>
      </c>
      <c r="X244" s="63">
        <v>76.649999999999991</v>
      </c>
      <c r="Y244" s="61">
        <f t="shared" si="71"/>
        <v>153.29999999999998</v>
      </c>
    </row>
    <row r="245" spans="1:25" s="26" customFormat="1" ht="30" x14ac:dyDescent="0.25">
      <c r="A245" s="65"/>
      <c r="B245" s="66"/>
      <c r="C245" s="67"/>
      <c r="D245" s="68"/>
      <c r="E245" s="84" t="s">
        <v>240</v>
      </c>
      <c r="F245" s="68" t="s">
        <v>234</v>
      </c>
      <c r="G245" s="68"/>
      <c r="H245" s="85" t="s">
        <v>43</v>
      </c>
      <c r="I245" s="73"/>
      <c r="J245" s="73"/>
      <c r="K245" s="74"/>
      <c r="L245" s="75">
        <v>32832</v>
      </c>
      <c r="M245" s="76">
        <f t="shared" ref="M245:X245" si="88">SUM(M235:M244)</f>
        <v>32832</v>
      </c>
      <c r="N245" s="77">
        <f t="shared" si="88"/>
        <v>86921.046000000002</v>
      </c>
      <c r="O245" s="76">
        <f t="shared" si="88"/>
        <v>32832</v>
      </c>
      <c r="P245" s="76">
        <f t="shared" si="88"/>
        <v>32832</v>
      </c>
      <c r="Q245" s="76">
        <f t="shared" si="88"/>
        <v>0</v>
      </c>
      <c r="R245" s="76">
        <f t="shared" si="88"/>
        <v>32832</v>
      </c>
      <c r="S245" s="77">
        <f t="shared" si="88"/>
        <v>83418.990000000005</v>
      </c>
      <c r="T245" s="78">
        <f t="shared" si="68"/>
        <v>83418.990000000005</v>
      </c>
      <c r="U245" s="76">
        <f t="shared" si="88"/>
        <v>32832</v>
      </c>
      <c r="V245" s="76">
        <f t="shared" si="88"/>
        <v>0</v>
      </c>
      <c r="W245" s="76">
        <f t="shared" si="88"/>
        <v>32832</v>
      </c>
      <c r="X245" s="77">
        <f t="shared" si="88"/>
        <v>83418.990000000005</v>
      </c>
      <c r="Y245" s="78">
        <f t="shared" si="71"/>
        <v>166837.98000000001</v>
      </c>
    </row>
    <row r="246" spans="1:25" s="11" customFormat="1" x14ac:dyDescent="0.25">
      <c r="A246" s="46">
        <v>90</v>
      </c>
      <c r="B246" s="47">
        <v>1483</v>
      </c>
      <c r="C246" s="48">
        <v>4</v>
      </c>
      <c r="D246" s="49" t="s">
        <v>241</v>
      </c>
      <c r="E246" s="83" t="s">
        <v>242</v>
      </c>
      <c r="F246" s="49" t="s">
        <v>243</v>
      </c>
      <c r="G246" s="49" t="s">
        <v>244</v>
      </c>
      <c r="H246" s="82" t="s">
        <v>43</v>
      </c>
      <c r="I246" s="54">
        <v>1</v>
      </c>
      <c r="J246" s="54">
        <v>1</v>
      </c>
      <c r="K246" s="55" t="s">
        <v>116</v>
      </c>
      <c r="L246" s="56"/>
      <c r="M246" s="57">
        <v>14708</v>
      </c>
      <c r="N246" s="58">
        <v>43285.644</v>
      </c>
      <c r="O246" s="59">
        <v>14708</v>
      </c>
      <c r="P246" s="59">
        <f>M246</f>
        <v>14708</v>
      </c>
      <c r="Q246" s="59">
        <v>0</v>
      </c>
      <c r="R246" s="59">
        <f>P246+Q246</f>
        <v>14708</v>
      </c>
      <c r="S246" s="60">
        <v>41476.559999999998</v>
      </c>
      <c r="T246" s="61">
        <f t="shared" si="68"/>
        <v>41476.559999999998</v>
      </c>
      <c r="U246" s="62">
        <f>R246</f>
        <v>14708</v>
      </c>
      <c r="V246" s="62">
        <v>0</v>
      </c>
      <c r="W246" s="62">
        <f>R246+V246</f>
        <v>14708</v>
      </c>
      <c r="X246" s="63">
        <v>41476.559999999998</v>
      </c>
      <c r="Y246" s="61">
        <f t="shared" si="71"/>
        <v>82953.119999999995</v>
      </c>
    </row>
    <row r="247" spans="1:25" s="11" customFormat="1" x14ac:dyDescent="0.25">
      <c r="A247" s="46">
        <v>90</v>
      </c>
      <c r="B247" s="47">
        <v>1494</v>
      </c>
      <c r="C247" s="48">
        <v>4</v>
      </c>
      <c r="D247" s="49" t="s">
        <v>245</v>
      </c>
      <c r="E247" s="83" t="s">
        <v>242</v>
      </c>
      <c r="F247" s="49" t="s">
        <v>243</v>
      </c>
      <c r="G247" s="49" t="s">
        <v>244</v>
      </c>
      <c r="H247" s="82" t="s">
        <v>43</v>
      </c>
      <c r="I247" s="54">
        <v>1</v>
      </c>
      <c r="J247" s="54">
        <v>1</v>
      </c>
      <c r="K247" s="55" t="s">
        <v>116</v>
      </c>
      <c r="L247" s="56"/>
      <c r="M247" s="57">
        <v>43924</v>
      </c>
      <c r="N247" s="58">
        <v>129268.33199999999</v>
      </c>
      <c r="O247" s="59">
        <v>43924</v>
      </c>
      <c r="P247" s="59">
        <f>M247</f>
        <v>43924</v>
      </c>
      <c r="Q247" s="59">
        <v>0</v>
      </c>
      <c r="R247" s="59">
        <f>P247+Q247</f>
        <v>43924</v>
      </c>
      <c r="S247" s="60">
        <v>123865.68</v>
      </c>
      <c r="T247" s="61">
        <f t="shared" si="68"/>
        <v>123865.68</v>
      </c>
      <c r="U247" s="62">
        <f>R247</f>
        <v>43924</v>
      </c>
      <c r="V247" s="62">
        <v>0</v>
      </c>
      <c r="W247" s="62">
        <f>R247+V247</f>
        <v>43924</v>
      </c>
      <c r="X247" s="63">
        <v>123865.68</v>
      </c>
      <c r="Y247" s="61">
        <f t="shared" si="71"/>
        <v>247731.36</v>
      </c>
    </row>
    <row r="248" spans="1:25" s="11" customFormat="1" x14ac:dyDescent="0.25">
      <c r="A248" s="46">
        <v>90</v>
      </c>
      <c r="B248" s="47">
        <v>1494</v>
      </c>
      <c r="C248" s="48">
        <v>4</v>
      </c>
      <c r="D248" s="49" t="s">
        <v>245</v>
      </c>
      <c r="E248" s="83" t="s">
        <v>242</v>
      </c>
      <c r="F248" s="49" t="s">
        <v>243</v>
      </c>
      <c r="G248" s="49" t="s">
        <v>244</v>
      </c>
      <c r="H248" s="82" t="s">
        <v>43</v>
      </c>
      <c r="I248" s="54">
        <v>1</v>
      </c>
      <c r="J248" s="54">
        <v>3</v>
      </c>
      <c r="K248" s="55" t="s">
        <v>59</v>
      </c>
      <c r="L248" s="56"/>
      <c r="M248" s="57">
        <v>31252</v>
      </c>
      <c r="N248" s="58">
        <v>32814.6</v>
      </c>
      <c r="O248" s="59">
        <v>31252</v>
      </c>
      <c r="P248" s="59">
        <f>M248</f>
        <v>31252</v>
      </c>
      <c r="Q248" s="59">
        <v>0</v>
      </c>
      <c r="R248" s="59">
        <f>P248+Q248</f>
        <v>31252</v>
      </c>
      <c r="S248" s="60">
        <v>32814.6</v>
      </c>
      <c r="T248" s="61">
        <f t="shared" si="68"/>
        <v>32814.6</v>
      </c>
      <c r="U248" s="62">
        <f>R248</f>
        <v>31252</v>
      </c>
      <c r="V248" s="62">
        <v>0</v>
      </c>
      <c r="W248" s="62">
        <f>R248+V248</f>
        <v>31252</v>
      </c>
      <c r="X248" s="63">
        <v>32814.6</v>
      </c>
      <c r="Y248" s="61">
        <f t="shared" si="71"/>
        <v>65629.2</v>
      </c>
    </row>
    <row r="249" spans="1:25" s="11" customFormat="1" x14ac:dyDescent="0.25">
      <c r="A249" s="46">
        <v>90</v>
      </c>
      <c r="B249" s="47">
        <v>2889</v>
      </c>
      <c r="C249" s="48">
        <v>4</v>
      </c>
      <c r="D249" s="49" t="s">
        <v>246</v>
      </c>
      <c r="E249" s="83" t="s">
        <v>242</v>
      </c>
      <c r="F249" s="49" t="s">
        <v>243</v>
      </c>
      <c r="G249" s="49" t="s">
        <v>244</v>
      </c>
      <c r="H249" s="82" t="s">
        <v>43</v>
      </c>
      <c r="I249" s="54">
        <v>1</v>
      </c>
      <c r="J249" s="54">
        <v>1</v>
      </c>
      <c r="K249" s="55" t="s">
        <v>116</v>
      </c>
      <c r="L249" s="56"/>
      <c r="M249" s="57">
        <v>29016</v>
      </c>
      <c r="N249" s="58">
        <v>85394.088000000003</v>
      </c>
      <c r="O249" s="59">
        <v>29016</v>
      </c>
      <c r="P249" s="59">
        <f>M249</f>
        <v>29016</v>
      </c>
      <c r="Q249" s="59">
        <v>0</v>
      </c>
      <c r="R249" s="59">
        <f>P249+Q249</f>
        <v>29016</v>
      </c>
      <c r="S249" s="60">
        <v>81825.119999999995</v>
      </c>
      <c r="T249" s="61">
        <f t="shared" si="68"/>
        <v>81825.119999999995</v>
      </c>
      <c r="U249" s="62">
        <f>R249</f>
        <v>29016</v>
      </c>
      <c r="V249" s="62">
        <v>0</v>
      </c>
      <c r="W249" s="62">
        <f>R249+V249</f>
        <v>29016</v>
      </c>
      <c r="X249" s="63">
        <v>81825.119999999995</v>
      </c>
      <c r="Y249" s="61">
        <f t="shared" si="71"/>
        <v>163650.23999999999</v>
      </c>
    </row>
    <row r="250" spans="1:25" s="26" customFormat="1" ht="30" x14ac:dyDescent="0.25">
      <c r="A250" s="65"/>
      <c r="B250" s="66"/>
      <c r="C250" s="67"/>
      <c r="D250" s="68"/>
      <c r="E250" s="84" t="s">
        <v>247</v>
      </c>
      <c r="F250" s="68" t="s">
        <v>243</v>
      </c>
      <c r="G250" s="68"/>
      <c r="H250" s="85" t="s">
        <v>43</v>
      </c>
      <c r="I250" s="73"/>
      <c r="J250" s="73"/>
      <c r="K250" s="74"/>
      <c r="L250" s="75">
        <v>118900</v>
      </c>
      <c r="M250" s="76">
        <f t="shared" ref="M250:X250" si="89">SUM(M246:M249)</f>
        <v>118900</v>
      </c>
      <c r="N250" s="77">
        <f t="shared" si="89"/>
        <v>290762.66399999999</v>
      </c>
      <c r="O250" s="76">
        <f t="shared" si="89"/>
        <v>118900</v>
      </c>
      <c r="P250" s="76">
        <f t="shared" si="89"/>
        <v>118900</v>
      </c>
      <c r="Q250" s="76">
        <f t="shared" si="89"/>
        <v>0</v>
      </c>
      <c r="R250" s="76">
        <f t="shared" si="89"/>
        <v>118900</v>
      </c>
      <c r="S250" s="77">
        <f t="shared" si="89"/>
        <v>279981.95999999996</v>
      </c>
      <c r="T250" s="78">
        <f t="shared" si="68"/>
        <v>279981.95999999996</v>
      </c>
      <c r="U250" s="76">
        <f t="shared" si="89"/>
        <v>118900</v>
      </c>
      <c r="V250" s="76">
        <f t="shared" si="89"/>
        <v>0</v>
      </c>
      <c r="W250" s="76">
        <f t="shared" si="89"/>
        <v>118900</v>
      </c>
      <c r="X250" s="77">
        <f t="shared" si="89"/>
        <v>279981.95999999996</v>
      </c>
      <c r="Y250" s="78">
        <f t="shared" si="71"/>
        <v>559963.91999999993</v>
      </c>
    </row>
    <row r="251" spans="1:25" s="11" customFormat="1" x14ac:dyDescent="0.25">
      <c r="A251" s="46">
        <v>14</v>
      </c>
      <c r="B251" s="47">
        <v>1003</v>
      </c>
      <c r="C251" s="48">
        <v>4</v>
      </c>
      <c r="D251" s="49" t="s">
        <v>248</v>
      </c>
      <c r="E251" s="83" t="s">
        <v>249</v>
      </c>
      <c r="F251" s="49" t="s">
        <v>250</v>
      </c>
      <c r="G251" s="49" t="s">
        <v>251</v>
      </c>
      <c r="H251" s="82" t="s">
        <v>43</v>
      </c>
      <c r="I251" s="54">
        <v>1</v>
      </c>
      <c r="J251" s="54">
        <v>1</v>
      </c>
      <c r="K251" s="55" t="s">
        <v>116</v>
      </c>
      <c r="L251" s="56"/>
      <c r="M251" s="57">
        <v>644</v>
      </c>
      <c r="N251" s="58">
        <v>1895.2919999999999</v>
      </c>
      <c r="O251" s="59">
        <v>644</v>
      </c>
      <c r="P251" s="59">
        <f t="shared" ref="P251:P268" si="90">M251</f>
        <v>644</v>
      </c>
      <c r="Q251" s="59">
        <v>0</v>
      </c>
      <c r="R251" s="59">
        <f t="shared" ref="R251:R272" si="91">P251+Q251</f>
        <v>644</v>
      </c>
      <c r="S251" s="60">
        <v>1816.08</v>
      </c>
      <c r="T251" s="61">
        <f t="shared" si="68"/>
        <v>1816.08</v>
      </c>
      <c r="U251" s="62">
        <f t="shared" ref="U251:U272" si="92">R251</f>
        <v>644</v>
      </c>
      <c r="V251" s="62">
        <v>0</v>
      </c>
      <c r="W251" s="62">
        <f t="shared" ref="W251:W272" si="93">R251+V251</f>
        <v>644</v>
      </c>
      <c r="X251" s="63">
        <v>1816.08</v>
      </c>
      <c r="Y251" s="61">
        <f t="shared" si="71"/>
        <v>3632.16</v>
      </c>
    </row>
    <row r="252" spans="1:25" s="11" customFormat="1" x14ac:dyDescent="0.25">
      <c r="A252" s="46">
        <v>15</v>
      </c>
      <c r="B252" s="47">
        <v>1325</v>
      </c>
      <c r="C252" s="48">
        <v>4</v>
      </c>
      <c r="D252" s="49" t="s">
        <v>252</v>
      </c>
      <c r="E252" s="83" t="s">
        <v>249</v>
      </c>
      <c r="F252" s="49" t="s">
        <v>250</v>
      </c>
      <c r="G252" s="49" t="s">
        <v>251</v>
      </c>
      <c r="H252" s="82" t="s">
        <v>43</v>
      </c>
      <c r="I252" s="54">
        <v>1</v>
      </c>
      <c r="J252" s="54">
        <v>1</v>
      </c>
      <c r="K252" s="55" t="s">
        <v>116</v>
      </c>
      <c r="L252" s="56"/>
      <c r="M252" s="57">
        <v>1116</v>
      </c>
      <c r="N252" s="58">
        <v>3284.3879999999999</v>
      </c>
      <c r="O252" s="59">
        <v>1116</v>
      </c>
      <c r="P252" s="59">
        <f t="shared" si="90"/>
        <v>1116</v>
      </c>
      <c r="Q252" s="59">
        <v>0</v>
      </c>
      <c r="R252" s="59">
        <f t="shared" si="91"/>
        <v>1116</v>
      </c>
      <c r="S252" s="60">
        <v>3147.12</v>
      </c>
      <c r="T252" s="61">
        <f t="shared" si="68"/>
        <v>3147.12</v>
      </c>
      <c r="U252" s="62">
        <f>R252</f>
        <v>1116</v>
      </c>
      <c r="V252" s="62">
        <v>0</v>
      </c>
      <c r="W252" s="62">
        <f t="shared" si="93"/>
        <v>1116</v>
      </c>
      <c r="X252" s="63">
        <v>3147.12</v>
      </c>
      <c r="Y252" s="61">
        <f t="shared" si="71"/>
        <v>6294.24</v>
      </c>
    </row>
    <row r="253" spans="1:25" s="11" customFormat="1" x14ac:dyDescent="0.25">
      <c r="A253" s="46">
        <v>15</v>
      </c>
      <c r="B253" s="47">
        <v>1325</v>
      </c>
      <c r="C253" s="48">
        <v>11</v>
      </c>
      <c r="D253" s="49" t="s">
        <v>252</v>
      </c>
      <c r="E253" s="83" t="s">
        <v>249</v>
      </c>
      <c r="F253" s="49" t="s">
        <v>250</v>
      </c>
      <c r="G253" s="49" t="s">
        <v>251</v>
      </c>
      <c r="H253" s="82" t="s">
        <v>43</v>
      </c>
      <c r="I253" s="54">
        <v>1</v>
      </c>
      <c r="J253" s="54">
        <v>1</v>
      </c>
      <c r="K253" s="55" t="s">
        <v>116</v>
      </c>
      <c r="L253" s="56"/>
      <c r="M253" s="57">
        <v>1050</v>
      </c>
      <c r="N253" s="58">
        <v>3090.1499999999996</v>
      </c>
      <c r="O253" s="59">
        <v>1050</v>
      </c>
      <c r="P253" s="59">
        <f t="shared" si="90"/>
        <v>1050</v>
      </c>
      <c r="Q253" s="59">
        <v>0</v>
      </c>
      <c r="R253" s="59">
        <f t="shared" si="91"/>
        <v>1050</v>
      </c>
      <c r="S253" s="60">
        <v>2961</v>
      </c>
      <c r="T253" s="61">
        <f t="shared" si="68"/>
        <v>2961</v>
      </c>
      <c r="U253" s="62">
        <f t="shared" si="92"/>
        <v>1050</v>
      </c>
      <c r="V253" s="62">
        <v>0</v>
      </c>
      <c r="W253" s="62">
        <f t="shared" si="93"/>
        <v>1050</v>
      </c>
      <c r="X253" s="63">
        <v>2961</v>
      </c>
      <c r="Y253" s="61">
        <f t="shared" si="71"/>
        <v>5922</v>
      </c>
    </row>
    <row r="254" spans="1:25" s="11" customFormat="1" x14ac:dyDescent="0.25">
      <c r="A254" s="46">
        <v>17</v>
      </c>
      <c r="B254" s="47">
        <v>2995</v>
      </c>
      <c r="C254" s="48">
        <v>4</v>
      </c>
      <c r="D254" s="49" t="s">
        <v>253</v>
      </c>
      <c r="E254" s="83" t="s">
        <v>249</v>
      </c>
      <c r="F254" s="49" t="s">
        <v>250</v>
      </c>
      <c r="G254" s="49" t="s">
        <v>251</v>
      </c>
      <c r="H254" s="82" t="s">
        <v>43</v>
      </c>
      <c r="I254" s="54">
        <v>1</v>
      </c>
      <c r="J254" s="54">
        <v>1</v>
      </c>
      <c r="K254" s="55" t="s">
        <v>116</v>
      </c>
      <c r="L254" s="56"/>
      <c r="M254" s="57">
        <v>0</v>
      </c>
      <c r="N254" s="58">
        <v>0</v>
      </c>
      <c r="O254" s="59">
        <v>515</v>
      </c>
      <c r="P254" s="59">
        <f t="shared" si="90"/>
        <v>0</v>
      </c>
      <c r="Q254" s="59">
        <v>0</v>
      </c>
      <c r="R254" s="59">
        <f t="shared" si="91"/>
        <v>0</v>
      </c>
      <c r="S254" s="60">
        <v>0</v>
      </c>
      <c r="T254" s="61">
        <f t="shared" si="68"/>
        <v>0</v>
      </c>
      <c r="U254" s="62">
        <f t="shared" si="92"/>
        <v>0</v>
      </c>
      <c r="V254" s="62">
        <v>0</v>
      </c>
      <c r="W254" s="62">
        <f t="shared" si="93"/>
        <v>0</v>
      </c>
      <c r="X254" s="63">
        <v>0</v>
      </c>
      <c r="Y254" s="61">
        <f t="shared" si="71"/>
        <v>0</v>
      </c>
    </row>
    <row r="255" spans="1:25" s="11" customFormat="1" x14ac:dyDescent="0.25">
      <c r="A255" s="46">
        <v>17</v>
      </c>
      <c r="B255" s="47">
        <v>2995</v>
      </c>
      <c r="C255" s="48">
        <v>4</v>
      </c>
      <c r="D255" s="49" t="s">
        <v>253</v>
      </c>
      <c r="E255" s="83" t="s">
        <v>249</v>
      </c>
      <c r="F255" s="49" t="s">
        <v>250</v>
      </c>
      <c r="G255" s="49" t="s">
        <v>251</v>
      </c>
      <c r="H255" s="82" t="s">
        <v>43</v>
      </c>
      <c r="I255" s="54">
        <v>1</v>
      </c>
      <c r="J255" s="54">
        <v>1</v>
      </c>
      <c r="K255" s="55" t="s">
        <v>116</v>
      </c>
      <c r="L255" s="56"/>
      <c r="M255" s="57">
        <v>0</v>
      </c>
      <c r="N255" s="58">
        <v>0</v>
      </c>
      <c r="O255" s="59">
        <v>-515</v>
      </c>
      <c r="P255" s="59">
        <f t="shared" si="90"/>
        <v>0</v>
      </c>
      <c r="Q255" s="59">
        <v>0</v>
      </c>
      <c r="R255" s="59">
        <f t="shared" si="91"/>
        <v>0</v>
      </c>
      <c r="S255" s="60">
        <v>0</v>
      </c>
      <c r="T255" s="61">
        <f t="shared" si="68"/>
        <v>0</v>
      </c>
      <c r="U255" s="62">
        <f t="shared" si="92"/>
        <v>0</v>
      </c>
      <c r="V255" s="62">
        <v>0</v>
      </c>
      <c r="W255" s="62">
        <f t="shared" si="93"/>
        <v>0</v>
      </c>
      <c r="X255" s="63">
        <v>0</v>
      </c>
      <c r="Y255" s="61">
        <f t="shared" si="71"/>
        <v>0</v>
      </c>
    </row>
    <row r="256" spans="1:25" s="11" customFormat="1" x14ac:dyDescent="0.25">
      <c r="A256" s="46">
        <v>70</v>
      </c>
      <c r="B256" s="47">
        <v>1363</v>
      </c>
      <c r="C256" s="48">
        <v>4</v>
      </c>
      <c r="D256" s="49" t="s">
        <v>47</v>
      </c>
      <c r="E256" s="83" t="s">
        <v>249</v>
      </c>
      <c r="F256" s="49" t="s">
        <v>250</v>
      </c>
      <c r="G256" s="49" t="s">
        <v>251</v>
      </c>
      <c r="H256" s="82" t="s">
        <v>43</v>
      </c>
      <c r="I256" s="54">
        <v>1</v>
      </c>
      <c r="J256" s="54">
        <v>1</v>
      </c>
      <c r="K256" s="55" t="s">
        <v>116</v>
      </c>
      <c r="L256" s="56"/>
      <c r="M256" s="57">
        <v>7919</v>
      </c>
      <c r="N256" s="58">
        <v>23305.616999999998</v>
      </c>
      <c r="O256" s="59">
        <v>8555</v>
      </c>
      <c r="P256" s="59">
        <f t="shared" si="90"/>
        <v>7919</v>
      </c>
      <c r="Q256" s="59">
        <v>0</v>
      </c>
      <c r="R256" s="59">
        <f t="shared" si="91"/>
        <v>7919</v>
      </c>
      <c r="S256" s="60">
        <v>22331.579999999998</v>
      </c>
      <c r="T256" s="61">
        <f t="shared" si="68"/>
        <v>22331.579999999998</v>
      </c>
      <c r="U256" s="62">
        <f t="shared" si="92"/>
        <v>7919</v>
      </c>
      <c r="V256" s="62">
        <v>0</v>
      </c>
      <c r="W256" s="62">
        <f t="shared" si="93"/>
        <v>7919</v>
      </c>
      <c r="X256" s="63">
        <v>22331.579999999998</v>
      </c>
      <c r="Y256" s="61">
        <f t="shared" si="71"/>
        <v>44663.159999999996</v>
      </c>
    </row>
    <row r="257" spans="1:25" s="11" customFormat="1" x14ac:dyDescent="0.25">
      <c r="A257" s="46">
        <v>70</v>
      </c>
      <c r="B257" s="47">
        <v>1363</v>
      </c>
      <c r="C257" s="48">
        <v>20</v>
      </c>
      <c r="D257" s="49" t="s">
        <v>254</v>
      </c>
      <c r="E257" s="83" t="s">
        <v>249</v>
      </c>
      <c r="F257" s="49" t="s">
        <v>250</v>
      </c>
      <c r="G257" s="49" t="s">
        <v>251</v>
      </c>
      <c r="H257" s="82" t="s">
        <v>43</v>
      </c>
      <c r="I257" s="54">
        <v>1</v>
      </c>
      <c r="J257" s="54">
        <v>1</v>
      </c>
      <c r="K257" s="55" t="s">
        <v>116</v>
      </c>
      <c r="L257" s="56"/>
      <c r="M257" s="57">
        <v>636</v>
      </c>
      <c r="N257" s="58">
        <v>1871.7479999999998</v>
      </c>
      <c r="O257" s="59">
        <v>0</v>
      </c>
      <c r="P257" s="59">
        <f t="shared" si="90"/>
        <v>636</v>
      </c>
      <c r="Q257" s="59">
        <v>0</v>
      </c>
      <c r="R257" s="59">
        <f t="shared" si="91"/>
        <v>636</v>
      </c>
      <c r="S257" s="60">
        <v>1793.5199999999998</v>
      </c>
      <c r="T257" s="61">
        <f t="shared" si="68"/>
        <v>1793.5199999999998</v>
      </c>
      <c r="U257" s="62">
        <f t="shared" si="92"/>
        <v>636</v>
      </c>
      <c r="V257" s="62">
        <v>0</v>
      </c>
      <c r="W257" s="62">
        <f t="shared" si="93"/>
        <v>636</v>
      </c>
      <c r="X257" s="63">
        <v>1793.5199999999998</v>
      </c>
      <c r="Y257" s="61">
        <f t="shared" si="71"/>
        <v>3587.0399999999995</v>
      </c>
    </row>
    <row r="258" spans="1:25" s="11" customFormat="1" x14ac:dyDescent="0.25">
      <c r="A258" s="46">
        <v>70</v>
      </c>
      <c r="B258" s="47">
        <v>1363</v>
      </c>
      <c r="C258" s="48">
        <v>4</v>
      </c>
      <c r="D258" s="49" t="s">
        <v>47</v>
      </c>
      <c r="E258" s="83" t="s">
        <v>249</v>
      </c>
      <c r="F258" s="49" t="s">
        <v>250</v>
      </c>
      <c r="G258" s="49" t="s">
        <v>251</v>
      </c>
      <c r="H258" s="82" t="s">
        <v>43</v>
      </c>
      <c r="I258" s="54">
        <v>1</v>
      </c>
      <c r="J258" s="54">
        <v>3</v>
      </c>
      <c r="K258" s="55" t="s">
        <v>59</v>
      </c>
      <c r="L258" s="56"/>
      <c r="M258" s="57">
        <v>966</v>
      </c>
      <c r="N258" s="58">
        <v>1014.3</v>
      </c>
      <c r="O258" s="59">
        <v>966</v>
      </c>
      <c r="P258" s="59">
        <f t="shared" si="90"/>
        <v>966</v>
      </c>
      <c r="Q258" s="59">
        <v>0</v>
      </c>
      <c r="R258" s="59">
        <f t="shared" si="91"/>
        <v>966</v>
      </c>
      <c r="S258" s="60">
        <v>1014.3</v>
      </c>
      <c r="T258" s="61">
        <f t="shared" ref="T258:T321" si="94">S258</f>
        <v>1014.3</v>
      </c>
      <c r="U258" s="62">
        <f t="shared" si="92"/>
        <v>966</v>
      </c>
      <c r="V258" s="62">
        <v>0</v>
      </c>
      <c r="W258" s="62">
        <f t="shared" si="93"/>
        <v>966</v>
      </c>
      <c r="X258" s="63">
        <v>1014.3</v>
      </c>
      <c r="Y258" s="61">
        <f t="shared" si="71"/>
        <v>2028.6</v>
      </c>
    </row>
    <row r="259" spans="1:25" s="11" customFormat="1" x14ac:dyDescent="0.25">
      <c r="A259" s="46">
        <v>82</v>
      </c>
      <c r="B259" s="47">
        <v>1349</v>
      </c>
      <c r="C259" s="48">
        <v>4</v>
      </c>
      <c r="D259" s="49" t="s">
        <v>48</v>
      </c>
      <c r="E259" s="83" t="s">
        <v>249</v>
      </c>
      <c r="F259" s="49" t="s">
        <v>250</v>
      </c>
      <c r="G259" s="49" t="s">
        <v>251</v>
      </c>
      <c r="H259" s="82" t="s">
        <v>43</v>
      </c>
      <c r="I259" s="54">
        <v>1</v>
      </c>
      <c r="J259" s="54">
        <v>8</v>
      </c>
      <c r="K259" s="55" t="s">
        <v>96</v>
      </c>
      <c r="L259" s="56"/>
      <c r="M259" s="57">
        <v>4611</v>
      </c>
      <c r="N259" s="58">
        <v>0</v>
      </c>
      <c r="O259" s="59">
        <v>4611</v>
      </c>
      <c r="P259" s="59">
        <f t="shared" si="90"/>
        <v>4611</v>
      </c>
      <c r="Q259" s="59">
        <v>0</v>
      </c>
      <c r="R259" s="59">
        <f t="shared" si="91"/>
        <v>4611</v>
      </c>
      <c r="S259" s="60">
        <v>0</v>
      </c>
      <c r="T259" s="61">
        <f t="shared" si="94"/>
        <v>0</v>
      </c>
      <c r="U259" s="62">
        <f t="shared" si="92"/>
        <v>4611</v>
      </c>
      <c r="V259" s="62">
        <v>0</v>
      </c>
      <c r="W259" s="62">
        <f t="shared" si="93"/>
        <v>4611</v>
      </c>
      <c r="X259" s="63">
        <v>0</v>
      </c>
      <c r="Y259" s="61">
        <f t="shared" si="71"/>
        <v>0</v>
      </c>
    </row>
    <row r="260" spans="1:25" s="11" customFormat="1" x14ac:dyDescent="0.25">
      <c r="A260" s="46">
        <v>82</v>
      </c>
      <c r="B260" s="47">
        <v>1349</v>
      </c>
      <c r="C260" s="48">
        <v>12</v>
      </c>
      <c r="D260" s="49" t="s">
        <v>48</v>
      </c>
      <c r="E260" s="83" t="s">
        <v>249</v>
      </c>
      <c r="F260" s="49" t="s">
        <v>250</v>
      </c>
      <c r="G260" s="49" t="s">
        <v>251</v>
      </c>
      <c r="H260" s="82" t="s">
        <v>43</v>
      </c>
      <c r="I260" s="54">
        <v>1</v>
      </c>
      <c r="J260" s="54">
        <v>8</v>
      </c>
      <c r="K260" s="55" t="s">
        <v>96</v>
      </c>
      <c r="L260" s="56"/>
      <c r="M260" s="57">
        <v>950</v>
      </c>
      <c r="N260" s="58">
        <v>0</v>
      </c>
      <c r="O260" s="59">
        <v>950</v>
      </c>
      <c r="P260" s="59">
        <f t="shared" si="90"/>
        <v>950</v>
      </c>
      <c r="Q260" s="59">
        <v>0</v>
      </c>
      <c r="R260" s="59">
        <f t="shared" si="91"/>
        <v>950</v>
      </c>
      <c r="S260" s="60">
        <v>0</v>
      </c>
      <c r="T260" s="61">
        <f t="shared" si="94"/>
        <v>0</v>
      </c>
      <c r="U260" s="62">
        <f t="shared" si="92"/>
        <v>950</v>
      </c>
      <c r="V260" s="62">
        <v>0</v>
      </c>
      <c r="W260" s="62">
        <f t="shared" si="93"/>
        <v>950</v>
      </c>
      <c r="X260" s="63">
        <v>0</v>
      </c>
      <c r="Y260" s="61">
        <f t="shared" si="71"/>
        <v>0</v>
      </c>
    </row>
    <row r="261" spans="1:25" s="11" customFormat="1" x14ac:dyDescent="0.25">
      <c r="A261" s="46">
        <v>88</v>
      </c>
      <c r="B261" s="47">
        <v>1341</v>
      </c>
      <c r="C261" s="48">
        <v>4</v>
      </c>
      <c r="D261" s="49" t="s">
        <v>255</v>
      </c>
      <c r="E261" s="83" t="s">
        <v>249</v>
      </c>
      <c r="F261" s="49" t="s">
        <v>250</v>
      </c>
      <c r="G261" s="49" t="s">
        <v>251</v>
      </c>
      <c r="H261" s="82" t="s">
        <v>43</v>
      </c>
      <c r="I261" s="54">
        <v>1</v>
      </c>
      <c r="J261" s="54">
        <v>1</v>
      </c>
      <c r="K261" s="55" t="s">
        <v>116</v>
      </c>
      <c r="L261" s="56"/>
      <c r="M261" s="57">
        <v>199</v>
      </c>
      <c r="N261" s="58">
        <v>585.65699999999993</v>
      </c>
      <c r="O261" s="59">
        <v>199</v>
      </c>
      <c r="P261" s="59">
        <f t="shared" si="90"/>
        <v>199</v>
      </c>
      <c r="Q261" s="59">
        <v>0</v>
      </c>
      <c r="R261" s="59">
        <f t="shared" si="91"/>
        <v>199</v>
      </c>
      <c r="S261" s="60">
        <v>561.18000000000006</v>
      </c>
      <c r="T261" s="61">
        <f t="shared" si="94"/>
        <v>561.18000000000006</v>
      </c>
      <c r="U261" s="62">
        <f t="shared" si="92"/>
        <v>199</v>
      </c>
      <c r="V261" s="62">
        <v>0</v>
      </c>
      <c r="W261" s="62">
        <f t="shared" si="93"/>
        <v>199</v>
      </c>
      <c r="X261" s="63">
        <v>561.18000000000006</v>
      </c>
      <c r="Y261" s="61">
        <f t="shared" si="71"/>
        <v>1122.3600000000001</v>
      </c>
    </row>
    <row r="262" spans="1:25" s="11" customFormat="1" x14ac:dyDescent="0.25">
      <c r="A262" s="46">
        <v>180</v>
      </c>
      <c r="B262" s="47">
        <v>1365</v>
      </c>
      <c r="C262" s="48">
        <v>4</v>
      </c>
      <c r="D262" s="49" t="s">
        <v>256</v>
      </c>
      <c r="E262" s="83" t="s">
        <v>249</v>
      </c>
      <c r="F262" s="49" t="s">
        <v>250</v>
      </c>
      <c r="G262" s="49" t="s">
        <v>251</v>
      </c>
      <c r="H262" s="82" t="s">
        <v>43</v>
      </c>
      <c r="I262" s="54">
        <v>1</v>
      </c>
      <c r="J262" s="54">
        <v>1</v>
      </c>
      <c r="K262" s="55" t="s">
        <v>116</v>
      </c>
      <c r="L262" s="56"/>
      <c r="M262" s="57">
        <v>4352</v>
      </c>
      <c r="N262" s="58">
        <v>12807.936</v>
      </c>
      <c r="O262" s="59">
        <v>4352</v>
      </c>
      <c r="P262" s="59">
        <f t="shared" si="90"/>
        <v>4352</v>
      </c>
      <c r="Q262" s="59">
        <v>0</v>
      </c>
      <c r="R262" s="59">
        <f t="shared" si="91"/>
        <v>4352</v>
      </c>
      <c r="S262" s="60">
        <v>12272.64</v>
      </c>
      <c r="T262" s="61">
        <f t="shared" si="94"/>
        <v>12272.64</v>
      </c>
      <c r="U262" s="62">
        <f t="shared" si="92"/>
        <v>4352</v>
      </c>
      <c r="V262" s="62">
        <v>0</v>
      </c>
      <c r="W262" s="62">
        <f t="shared" si="93"/>
        <v>4352</v>
      </c>
      <c r="X262" s="63">
        <v>12272.64</v>
      </c>
      <c r="Y262" s="61">
        <f t="shared" si="71"/>
        <v>24545.279999999999</v>
      </c>
    </row>
    <row r="263" spans="1:25" s="11" customFormat="1" x14ac:dyDescent="0.25">
      <c r="A263" s="46">
        <v>180</v>
      </c>
      <c r="B263" s="47">
        <v>1365</v>
      </c>
      <c r="C263" s="48">
        <v>4</v>
      </c>
      <c r="D263" s="49" t="s">
        <v>256</v>
      </c>
      <c r="E263" s="83" t="s">
        <v>249</v>
      </c>
      <c r="F263" s="49" t="s">
        <v>250</v>
      </c>
      <c r="G263" s="49" t="s">
        <v>251</v>
      </c>
      <c r="H263" s="82" t="s">
        <v>43</v>
      </c>
      <c r="I263" s="54">
        <v>1</v>
      </c>
      <c r="J263" s="54">
        <v>3</v>
      </c>
      <c r="K263" s="55" t="s">
        <v>59</v>
      </c>
      <c r="L263" s="56"/>
      <c r="M263" s="57">
        <v>323</v>
      </c>
      <c r="N263" s="58">
        <v>339.15</v>
      </c>
      <c r="O263" s="59">
        <v>323</v>
      </c>
      <c r="P263" s="59">
        <f t="shared" si="90"/>
        <v>323</v>
      </c>
      <c r="Q263" s="59">
        <v>0</v>
      </c>
      <c r="R263" s="59">
        <f t="shared" si="91"/>
        <v>323</v>
      </c>
      <c r="S263" s="60">
        <v>339.15</v>
      </c>
      <c r="T263" s="61">
        <f t="shared" si="94"/>
        <v>339.15</v>
      </c>
      <c r="U263" s="62">
        <f t="shared" si="92"/>
        <v>323</v>
      </c>
      <c r="V263" s="62">
        <v>0</v>
      </c>
      <c r="W263" s="62">
        <f t="shared" si="93"/>
        <v>323</v>
      </c>
      <c r="X263" s="63">
        <v>339.15</v>
      </c>
      <c r="Y263" s="61">
        <f t="shared" si="71"/>
        <v>678.3</v>
      </c>
    </row>
    <row r="264" spans="1:25" s="11" customFormat="1" x14ac:dyDescent="0.25">
      <c r="A264" s="46">
        <v>180</v>
      </c>
      <c r="B264" s="47">
        <v>1373</v>
      </c>
      <c r="C264" s="48">
        <v>4</v>
      </c>
      <c r="D264" s="49" t="s">
        <v>257</v>
      </c>
      <c r="E264" s="83" t="s">
        <v>249</v>
      </c>
      <c r="F264" s="49" t="s">
        <v>250</v>
      </c>
      <c r="G264" s="49" t="s">
        <v>251</v>
      </c>
      <c r="H264" s="82" t="s">
        <v>43</v>
      </c>
      <c r="I264" s="54">
        <v>1</v>
      </c>
      <c r="J264" s="54">
        <v>1</v>
      </c>
      <c r="K264" s="55" t="s">
        <v>116</v>
      </c>
      <c r="L264" s="56"/>
      <c r="M264" s="57">
        <v>1192</v>
      </c>
      <c r="N264" s="58">
        <v>3508.0560000000005</v>
      </c>
      <c r="O264" s="59">
        <v>1192</v>
      </c>
      <c r="P264" s="59">
        <f t="shared" si="90"/>
        <v>1192</v>
      </c>
      <c r="Q264" s="59">
        <v>0</v>
      </c>
      <c r="R264" s="59">
        <f t="shared" si="91"/>
        <v>1192</v>
      </c>
      <c r="S264" s="60">
        <v>3361.44</v>
      </c>
      <c r="T264" s="61">
        <f t="shared" si="94"/>
        <v>3361.44</v>
      </c>
      <c r="U264" s="62">
        <f t="shared" si="92"/>
        <v>1192</v>
      </c>
      <c r="V264" s="62">
        <v>0</v>
      </c>
      <c r="W264" s="62">
        <f t="shared" si="93"/>
        <v>1192</v>
      </c>
      <c r="X264" s="63">
        <v>3361.44</v>
      </c>
      <c r="Y264" s="61">
        <f t="shared" si="71"/>
        <v>6722.88</v>
      </c>
    </row>
    <row r="265" spans="1:25" s="11" customFormat="1" x14ac:dyDescent="0.25">
      <c r="A265" s="46">
        <v>180</v>
      </c>
      <c r="B265" s="47">
        <v>1389</v>
      </c>
      <c r="C265" s="48">
        <v>4</v>
      </c>
      <c r="D265" s="49" t="s">
        <v>258</v>
      </c>
      <c r="E265" s="83" t="s">
        <v>249</v>
      </c>
      <c r="F265" s="49" t="s">
        <v>250</v>
      </c>
      <c r="G265" s="49" t="s">
        <v>251</v>
      </c>
      <c r="H265" s="82" t="s">
        <v>43</v>
      </c>
      <c r="I265" s="54">
        <v>1</v>
      </c>
      <c r="J265" s="54">
        <v>1</v>
      </c>
      <c r="K265" s="55" t="s">
        <v>116</v>
      </c>
      <c r="L265" s="56"/>
      <c r="M265" s="57">
        <v>1361</v>
      </c>
      <c r="N265" s="58">
        <v>4005.4230000000002</v>
      </c>
      <c r="O265" s="59">
        <v>1361</v>
      </c>
      <c r="P265" s="59">
        <f t="shared" si="90"/>
        <v>1361</v>
      </c>
      <c r="Q265" s="59">
        <v>0</v>
      </c>
      <c r="R265" s="59">
        <f t="shared" si="91"/>
        <v>1361</v>
      </c>
      <c r="S265" s="60">
        <v>3838.0199999999995</v>
      </c>
      <c r="T265" s="61">
        <f t="shared" si="94"/>
        <v>3838.0199999999995</v>
      </c>
      <c r="U265" s="62">
        <f t="shared" si="92"/>
        <v>1361</v>
      </c>
      <c r="V265" s="62">
        <v>0</v>
      </c>
      <c r="W265" s="62">
        <f t="shared" si="93"/>
        <v>1361</v>
      </c>
      <c r="X265" s="63">
        <v>3838.0199999999995</v>
      </c>
      <c r="Y265" s="61">
        <f t="shared" ref="Y265:Y328" si="95">SUM(T265,X265)</f>
        <v>7676.0399999999991</v>
      </c>
    </row>
    <row r="266" spans="1:25" s="11" customFormat="1" x14ac:dyDescent="0.25">
      <c r="A266" s="46">
        <v>332</v>
      </c>
      <c r="B266" s="47">
        <v>1052</v>
      </c>
      <c r="C266" s="48">
        <v>4</v>
      </c>
      <c r="D266" s="49" t="s">
        <v>259</v>
      </c>
      <c r="E266" s="83" t="s">
        <v>249</v>
      </c>
      <c r="F266" s="49" t="s">
        <v>250</v>
      </c>
      <c r="G266" s="49" t="s">
        <v>251</v>
      </c>
      <c r="H266" s="82" t="s">
        <v>43</v>
      </c>
      <c r="I266" s="54">
        <v>1</v>
      </c>
      <c r="J266" s="54">
        <v>1</v>
      </c>
      <c r="K266" s="55" t="s">
        <v>116</v>
      </c>
      <c r="L266" s="56"/>
      <c r="M266" s="57">
        <v>14589</v>
      </c>
      <c r="N266" s="58">
        <v>42935.426999999996</v>
      </c>
      <c r="O266" s="59">
        <v>14589</v>
      </c>
      <c r="P266" s="59">
        <f t="shared" si="90"/>
        <v>14589</v>
      </c>
      <c r="Q266" s="59">
        <v>0</v>
      </c>
      <c r="R266" s="59">
        <f t="shared" si="91"/>
        <v>14589</v>
      </c>
      <c r="S266" s="60">
        <v>41140.979999999996</v>
      </c>
      <c r="T266" s="61">
        <f t="shared" si="94"/>
        <v>41140.979999999996</v>
      </c>
      <c r="U266" s="62">
        <f t="shared" si="92"/>
        <v>14589</v>
      </c>
      <c r="V266" s="62">
        <v>0</v>
      </c>
      <c r="W266" s="62">
        <f t="shared" si="93"/>
        <v>14589</v>
      </c>
      <c r="X266" s="63">
        <v>41140.979999999996</v>
      </c>
      <c r="Y266" s="61">
        <f t="shared" si="95"/>
        <v>82281.959999999992</v>
      </c>
    </row>
    <row r="267" spans="1:25" s="11" customFormat="1" x14ac:dyDescent="0.25">
      <c r="A267" s="46">
        <v>332</v>
      </c>
      <c r="B267" s="47">
        <v>1052</v>
      </c>
      <c r="C267" s="48">
        <v>4</v>
      </c>
      <c r="D267" s="49" t="s">
        <v>259</v>
      </c>
      <c r="E267" s="83" t="s">
        <v>249</v>
      </c>
      <c r="F267" s="49" t="s">
        <v>250</v>
      </c>
      <c r="G267" s="49" t="s">
        <v>251</v>
      </c>
      <c r="H267" s="82" t="s">
        <v>43</v>
      </c>
      <c r="I267" s="54">
        <v>1</v>
      </c>
      <c r="J267" s="54">
        <v>3</v>
      </c>
      <c r="K267" s="55" t="s">
        <v>59</v>
      </c>
      <c r="L267" s="56"/>
      <c r="M267" s="57">
        <v>36127</v>
      </c>
      <c r="N267" s="58">
        <v>37933.35</v>
      </c>
      <c r="O267" s="59">
        <v>36127</v>
      </c>
      <c r="P267" s="59">
        <f t="shared" si="90"/>
        <v>36127</v>
      </c>
      <c r="Q267" s="59">
        <v>0</v>
      </c>
      <c r="R267" s="59">
        <f t="shared" si="91"/>
        <v>36127</v>
      </c>
      <c r="S267" s="60">
        <v>37933.35</v>
      </c>
      <c r="T267" s="61">
        <f t="shared" si="94"/>
        <v>37933.35</v>
      </c>
      <c r="U267" s="62">
        <f t="shared" si="92"/>
        <v>36127</v>
      </c>
      <c r="V267" s="62">
        <v>0</v>
      </c>
      <c r="W267" s="62">
        <f t="shared" si="93"/>
        <v>36127</v>
      </c>
      <c r="X267" s="63">
        <v>37933.35</v>
      </c>
      <c r="Y267" s="61">
        <f t="shared" si="95"/>
        <v>75866.7</v>
      </c>
    </row>
    <row r="268" spans="1:25" s="11" customFormat="1" x14ac:dyDescent="0.25">
      <c r="A268" s="46">
        <v>332</v>
      </c>
      <c r="B268" s="47">
        <v>2891</v>
      </c>
      <c r="C268" s="48">
        <v>20</v>
      </c>
      <c r="D268" s="49" t="s">
        <v>260</v>
      </c>
      <c r="E268" s="83" t="s">
        <v>249</v>
      </c>
      <c r="F268" s="49" t="s">
        <v>250</v>
      </c>
      <c r="G268" s="49" t="s">
        <v>251</v>
      </c>
      <c r="H268" s="82" t="s">
        <v>43</v>
      </c>
      <c r="I268" s="54">
        <v>1</v>
      </c>
      <c r="J268" s="54">
        <v>1</v>
      </c>
      <c r="K268" s="55" t="s">
        <v>116</v>
      </c>
      <c r="L268" s="56"/>
      <c r="M268" s="99">
        <v>0</v>
      </c>
      <c r="N268" s="58">
        <v>0</v>
      </c>
      <c r="O268" s="100">
        <v>0</v>
      </c>
      <c r="P268" s="59">
        <f t="shared" si="90"/>
        <v>0</v>
      </c>
      <c r="Q268" s="59">
        <v>0</v>
      </c>
      <c r="R268" s="59">
        <f t="shared" si="91"/>
        <v>0</v>
      </c>
      <c r="S268" s="60">
        <v>0</v>
      </c>
      <c r="T268" s="61">
        <f t="shared" si="94"/>
        <v>0</v>
      </c>
      <c r="U268" s="62">
        <f t="shared" si="92"/>
        <v>0</v>
      </c>
      <c r="V268" s="62">
        <f>R268+U268</f>
        <v>0</v>
      </c>
      <c r="W268" s="62">
        <f t="shared" si="93"/>
        <v>0</v>
      </c>
      <c r="X268" s="63">
        <v>0</v>
      </c>
      <c r="Y268" s="61">
        <f t="shared" si="95"/>
        <v>0</v>
      </c>
    </row>
    <row r="269" spans="1:25" s="11" customFormat="1" x14ac:dyDescent="0.25">
      <c r="A269" s="46">
        <v>332</v>
      </c>
      <c r="B269" s="47">
        <v>2891</v>
      </c>
      <c r="C269" s="48">
        <v>4</v>
      </c>
      <c r="D269" s="49" t="s">
        <v>261</v>
      </c>
      <c r="E269" s="83" t="s">
        <v>249</v>
      </c>
      <c r="F269" s="49" t="s">
        <v>250</v>
      </c>
      <c r="G269" s="49" t="s">
        <v>251</v>
      </c>
      <c r="H269" s="82" t="s">
        <v>43</v>
      </c>
      <c r="I269" s="54">
        <v>1</v>
      </c>
      <c r="J269" s="54">
        <v>1</v>
      </c>
      <c r="K269" s="55" t="s">
        <v>116</v>
      </c>
      <c r="L269" s="56"/>
      <c r="M269" s="57">
        <v>50351</v>
      </c>
      <c r="N269" s="58">
        <v>148182.99299999999</v>
      </c>
      <c r="O269" s="59">
        <v>51509</v>
      </c>
      <c r="P269" s="59">
        <v>50351</v>
      </c>
      <c r="Q269" s="59">
        <v>0</v>
      </c>
      <c r="R269" s="59">
        <f t="shared" si="91"/>
        <v>50351</v>
      </c>
      <c r="S269" s="60">
        <v>141989.81999999998</v>
      </c>
      <c r="T269" s="61">
        <f t="shared" si="94"/>
        <v>141989.81999999998</v>
      </c>
      <c r="U269" s="62">
        <f t="shared" si="92"/>
        <v>50351</v>
      </c>
      <c r="V269" s="62">
        <v>0</v>
      </c>
      <c r="W269" s="62">
        <f t="shared" si="93"/>
        <v>50351</v>
      </c>
      <c r="X269" s="63">
        <v>141989.81999999998</v>
      </c>
      <c r="Y269" s="61">
        <f t="shared" si="95"/>
        <v>283979.63999999996</v>
      </c>
    </row>
    <row r="270" spans="1:25" s="11" customFormat="1" x14ac:dyDescent="0.25">
      <c r="A270" s="46">
        <v>332</v>
      </c>
      <c r="B270" s="47">
        <v>2891</v>
      </c>
      <c r="C270" s="48">
        <v>4</v>
      </c>
      <c r="D270" s="49" t="s">
        <v>261</v>
      </c>
      <c r="E270" s="83" t="s">
        <v>249</v>
      </c>
      <c r="F270" s="49" t="s">
        <v>250</v>
      </c>
      <c r="G270" s="49" t="s">
        <v>251</v>
      </c>
      <c r="H270" s="82" t="s">
        <v>43</v>
      </c>
      <c r="I270" s="54">
        <v>1</v>
      </c>
      <c r="J270" s="54">
        <v>3</v>
      </c>
      <c r="K270" s="55" t="s">
        <v>59</v>
      </c>
      <c r="L270" s="56"/>
      <c r="M270" s="57">
        <v>1387</v>
      </c>
      <c r="N270" s="58">
        <v>1456.35</v>
      </c>
      <c r="O270" s="59">
        <v>1387</v>
      </c>
      <c r="P270" s="59">
        <f>M270</f>
        <v>1387</v>
      </c>
      <c r="Q270" s="59">
        <v>0</v>
      </c>
      <c r="R270" s="59">
        <f t="shared" si="91"/>
        <v>1387</v>
      </c>
      <c r="S270" s="60">
        <v>1456.35</v>
      </c>
      <c r="T270" s="61">
        <f t="shared" si="94"/>
        <v>1456.35</v>
      </c>
      <c r="U270" s="62">
        <f t="shared" si="92"/>
        <v>1387</v>
      </c>
      <c r="V270" s="62">
        <v>0</v>
      </c>
      <c r="W270" s="62">
        <f t="shared" si="93"/>
        <v>1387</v>
      </c>
      <c r="X270" s="63">
        <v>1456.35</v>
      </c>
      <c r="Y270" s="61">
        <f t="shared" si="95"/>
        <v>2912.7</v>
      </c>
    </row>
    <row r="271" spans="1:25" s="11" customFormat="1" x14ac:dyDescent="0.25">
      <c r="A271" s="46">
        <v>332</v>
      </c>
      <c r="B271" s="47">
        <v>2895</v>
      </c>
      <c r="C271" s="48">
        <v>45</v>
      </c>
      <c r="D271" s="49" t="s">
        <v>262</v>
      </c>
      <c r="E271" s="83" t="s">
        <v>249</v>
      </c>
      <c r="F271" s="49" t="s">
        <v>250</v>
      </c>
      <c r="G271" s="49" t="s">
        <v>251</v>
      </c>
      <c r="H271" s="82" t="s">
        <v>43</v>
      </c>
      <c r="I271" s="54">
        <v>1</v>
      </c>
      <c r="J271" s="54">
        <v>1</v>
      </c>
      <c r="K271" s="55" t="s">
        <v>116</v>
      </c>
      <c r="L271" s="56"/>
      <c r="M271" s="57">
        <v>152</v>
      </c>
      <c r="N271" s="58">
        <v>447.33600000000001</v>
      </c>
      <c r="O271" s="59">
        <v>152</v>
      </c>
      <c r="P271" s="59">
        <f>M271</f>
        <v>152</v>
      </c>
      <c r="Q271" s="59">
        <v>0</v>
      </c>
      <c r="R271" s="59">
        <f t="shared" si="91"/>
        <v>152</v>
      </c>
      <c r="S271" s="60">
        <v>428.64</v>
      </c>
      <c r="T271" s="61">
        <f t="shared" si="94"/>
        <v>428.64</v>
      </c>
      <c r="U271" s="62">
        <f t="shared" si="92"/>
        <v>152</v>
      </c>
      <c r="V271" s="62">
        <v>0</v>
      </c>
      <c r="W271" s="62">
        <f t="shared" si="93"/>
        <v>152</v>
      </c>
      <c r="X271" s="63">
        <v>428.64</v>
      </c>
      <c r="Y271" s="61">
        <f t="shared" si="95"/>
        <v>857.28</v>
      </c>
    </row>
    <row r="272" spans="1:25" s="11" customFormat="1" x14ac:dyDescent="0.25">
      <c r="A272" s="46">
        <v>920</v>
      </c>
      <c r="B272" s="47">
        <v>1017</v>
      </c>
      <c r="C272" s="48">
        <v>4</v>
      </c>
      <c r="D272" s="49" t="s">
        <v>263</v>
      </c>
      <c r="E272" s="83" t="s">
        <v>249</v>
      </c>
      <c r="F272" s="49" t="s">
        <v>250</v>
      </c>
      <c r="G272" s="49" t="s">
        <v>251</v>
      </c>
      <c r="H272" s="82" t="s">
        <v>43</v>
      </c>
      <c r="I272" s="54">
        <v>1</v>
      </c>
      <c r="J272" s="54">
        <v>1</v>
      </c>
      <c r="K272" s="55" t="s">
        <v>116</v>
      </c>
      <c r="L272" s="56"/>
      <c r="M272" s="57">
        <v>324</v>
      </c>
      <c r="N272" s="58">
        <v>953.53199999999993</v>
      </c>
      <c r="O272" s="59">
        <v>324</v>
      </c>
      <c r="P272" s="59">
        <f>M272</f>
        <v>324</v>
      </c>
      <c r="Q272" s="59">
        <v>0</v>
      </c>
      <c r="R272" s="59">
        <f t="shared" si="91"/>
        <v>324</v>
      </c>
      <c r="S272" s="60">
        <v>913.68000000000006</v>
      </c>
      <c r="T272" s="61">
        <f t="shared" si="94"/>
        <v>913.68000000000006</v>
      </c>
      <c r="U272" s="62">
        <f t="shared" si="92"/>
        <v>324</v>
      </c>
      <c r="V272" s="62">
        <v>0</v>
      </c>
      <c r="W272" s="62">
        <f t="shared" si="93"/>
        <v>324</v>
      </c>
      <c r="X272" s="63">
        <v>913.68000000000006</v>
      </c>
      <c r="Y272" s="61">
        <f t="shared" si="95"/>
        <v>1827.3600000000001</v>
      </c>
    </row>
    <row r="273" spans="1:25" s="26" customFormat="1" ht="30" x14ac:dyDescent="0.25">
      <c r="A273" s="65"/>
      <c r="B273" s="66"/>
      <c r="C273" s="67"/>
      <c r="D273" s="68"/>
      <c r="E273" s="73" t="s">
        <v>264</v>
      </c>
      <c r="F273" s="68" t="s">
        <v>250</v>
      </c>
      <c r="G273" s="68"/>
      <c r="H273" s="85" t="s">
        <v>43</v>
      </c>
      <c r="I273" s="73"/>
      <c r="J273" s="73"/>
      <c r="K273" s="74"/>
      <c r="L273" s="75">
        <v>129255</v>
      </c>
      <c r="M273" s="76">
        <f>SUM(M251:M271)</f>
        <v>127925</v>
      </c>
      <c r="N273" s="77">
        <f t="shared" ref="N273:X273" si="96">SUM(N251:N272)</f>
        <v>287616.70499999996</v>
      </c>
      <c r="O273" s="76">
        <f t="shared" si="96"/>
        <v>129407</v>
      </c>
      <c r="P273" s="76">
        <f t="shared" si="96"/>
        <v>128249</v>
      </c>
      <c r="Q273" s="76">
        <f t="shared" si="96"/>
        <v>0</v>
      </c>
      <c r="R273" s="76">
        <f t="shared" si="96"/>
        <v>128249</v>
      </c>
      <c r="S273" s="77">
        <f t="shared" si="96"/>
        <v>277298.84999999992</v>
      </c>
      <c r="T273" s="78">
        <f t="shared" si="94"/>
        <v>277298.84999999992</v>
      </c>
      <c r="U273" s="76">
        <f t="shared" si="96"/>
        <v>128249</v>
      </c>
      <c r="V273" s="76">
        <f t="shared" si="96"/>
        <v>0</v>
      </c>
      <c r="W273" s="76">
        <f t="shared" si="96"/>
        <v>128249</v>
      </c>
      <c r="X273" s="77">
        <f t="shared" si="96"/>
        <v>277298.84999999992</v>
      </c>
      <c r="Y273" s="78">
        <f t="shared" si="95"/>
        <v>554597.69999999984</v>
      </c>
    </row>
    <row r="274" spans="1:25" s="11" customFormat="1" x14ac:dyDescent="0.25">
      <c r="A274" s="46">
        <v>10</v>
      </c>
      <c r="B274" s="47">
        <v>1000</v>
      </c>
      <c r="C274" s="48">
        <v>4</v>
      </c>
      <c r="D274" s="49" t="s">
        <v>61</v>
      </c>
      <c r="E274" s="83" t="s">
        <v>265</v>
      </c>
      <c r="F274" s="49" t="s">
        <v>266</v>
      </c>
      <c r="G274" s="49" t="s">
        <v>267</v>
      </c>
      <c r="H274" s="82" t="s">
        <v>106</v>
      </c>
      <c r="I274" s="54">
        <v>1</v>
      </c>
      <c r="J274" s="54">
        <v>1</v>
      </c>
      <c r="K274" s="55" t="s">
        <v>116</v>
      </c>
      <c r="L274" s="56"/>
      <c r="M274" s="57">
        <v>8884</v>
      </c>
      <c r="N274" s="58">
        <v>26145.612000000001</v>
      </c>
      <c r="O274" s="59">
        <v>8884</v>
      </c>
      <c r="P274" s="59">
        <f t="shared" ref="P274:P318" si="97">M274</f>
        <v>8884</v>
      </c>
      <c r="Q274" s="59">
        <v>0</v>
      </c>
      <c r="R274" s="59">
        <f t="shared" ref="R274:R318" si="98">P274+Q274</f>
        <v>8884</v>
      </c>
      <c r="S274" s="60">
        <v>25052.879999999997</v>
      </c>
      <c r="T274" s="61">
        <f t="shared" si="94"/>
        <v>25052.879999999997</v>
      </c>
      <c r="U274" s="62">
        <f>R274</f>
        <v>8884</v>
      </c>
      <c r="V274" s="62">
        <v>0</v>
      </c>
      <c r="W274" s="62">
        <f>U274+V274</f>
        <v>8884</v>
      </c>
      <c r="X274" s="63">
        <v>25052.879999999997</v>
      </c>
      <c r="Y274" s="61">
        <f t="shared" si="95"/>
        <v>50105.759999999995</v>
      </c>
    </row>
    <row r="275" spans="1:25" s="80" customFormat="1" x14ac:dyDescent="0.25">
      <c r="A275" s="46">
        <v>10</v>
      </c>
      <c r="B275" s="47">
        <v>1007</v>
      </c>
      <c r="C275" s="48">
        <v>4</v>
      </c>
      <c r="D275" s="49" t="s">
        <v>268</v>
      </c>
      <c r="E275" s="83" t="s">
        <v>265</v>
      </c>
      <c r="F275" s="49" t="s">
        <v>266</v>
      </c>
      <c r="G275" s="49" t="s">
        <v>267</v>
      </c>
      <c r="H275" s="82" t="s">
        <v>106</v>
      </c>
      <c r="I275" s="54">
        <v>1</v>
      </c>
      <c r="J275" s="54">
        <v>1</v>
      </c>
      <c r="K275" s="55" t="s">
        <v>116</v>
      </c>
      <c r="L275" s="56"/>
      <c r="M275" s="57">
        <v>780</v>
      </c>
      <c r="N275" s="58">
        <v>2295.54</v>
      </c>
      <c r="O275" s="59">
        <v>780</v>
      </c>
      <c r="P275" s="59">
        <f t="shared" si="97"/>
        <v>780</v>
      </c>
      <c r="Q275" s="59">
        <v>0</v>
      </c>
      <c r="R275" s="59">
        <f t="shared" si="98"/>
        <v>780</v>
      </c>
      <c r="S275" s="60">
        <v>2199.6</v>
      </c>
      <c r="T275" s="61">
        <f t="shared" si="94"/>
        <v>2199.6</v>
      </c>
      <c r="U275" s="62">
        <f t="shared" ref="U275:U318" si="99">R275</f>
        <v>780</v>
      </c>
      <c r="V275" s="62">
        <v>0</v>
      </c>
      <c r="W275" s="62">
        <f t="shared" ref="W275:W318" si="100">U275+V275</f>
        <v>780</v>
      </c>
      <c r="X275" s="63">
        <v>2199.6</v>
      </c>
      <c r="Y275" s="61">
        <f t="shared" si="95"/>
        <v>4399.2</v>
      </c>
    </row>
    <row r="276" spans="1:25" s="80" customFormat="1" ht="14.25" customHeight="1" x14ac:dyDescent="0.25">
      <c r="A276" s="46">
        <v>11</v>
      </c>
      <c r="B276" s="47">
        <v>4868</v>
      </c>
      <c r="C276" s="48">
        <v>4</v>
      </c>
      <c r="D276" s="49" t="s">
        <v>269</v>
      </c>
      <c r="E276" s="83" t="s">
        <v>265</v>
      </c>
      <c r="F276" s="49" t="s">
        <v>266</v>
      </c>
      <c r="G276" s="49" t="s">
        <v>267</v>
      </c>
      <c r="H276" s="82" t="s">
        <v>106</v>
      </c>
      <c r="I276" s="54">
        <v>1</v>
      </c>
      <c r="J276" s="54">
        <v>1</v>
      </c>
      <c r="K276" s="55" t="s">
        <v>116</v>
      </c>
      <c r="L276" s="56"/>
      <c r="M276" s="57">
        <v>0</v>
      </c>
      <c r="N276" s="58">
        <v>0</v>
      </c>
      <c r="O276" s="59">
        <v>0</v>
      </c>
      <c r="P276" s="59">
        <f t="shared" si="97"/>
        <v>0</v>
      </c>
      <c r="Q276" s="59">
        <v>0</v>
      </c>
      <c r="R276" s="59">
        <f t="shared" si="98"/>
        <v>0</v>
      </c>
      <c r="S276" s="60">
        <v>0</v>
      </c>
      <c r="T276" s="61">
        <f t="shared" si="94"/>
        <v>0</v>
      </c>
      <c r="U276" s="62">
        <f t="shared" si="99"/>
        <v>0</v>
      </c>
      <c r="V276" s="62">
        <v>0</v>
      </c>
      <c r="W276" s="62">
        <f t="shared" si="100"/>
        <v>0</v>
      </c>
      <c r="X276" s="63">
        <v>0</v>
      </c>
      <c r="Y276" s="61">
        <f t="shared" si="95"/>
        <v>0</v>
      </c>
    </row>
    <row r="277" spans="1:25" s="11" customFormat="1" x14ac:dyDescent="0.25">
      <c r="A277" s="46">
        <v>11</v>
      </c>
      <c r="B277" s="47">
        <v>4868</v>
      </c>
      <c r="C277" s="48">
        <v>4</v>
      </c>
      <c r="D277" s="49" t="s">
        <v>269</v>
      </c>
      <c r="E277" s="83" t="s">
        <v>265</v>
      </c>
      <c r="F277" s="49" t="s">
        <v>266</v>
      </c>
      <c r="G277" s="49" t="s">
        <v>267</v>
      </c>
      <c r="H277" s="82" t="s">
        <v>106</v>
      </c>
      <c r="I277" s="54">
        <v>1</v>
      </c>
      <c r="J277" s="54">
        <v>1</v>
      </c>
      <c r="K277" s="55" t="s">
        <v>116</v>
      </c>
      <c r="L277" s="56"/>
      <c r="M277" s="57">
        <v>320</v>
      </c>
      <c r="N277" s="58">
        <v>941.76</v>
      </c>
      <c r="O277" s="59">
        <v>320</v>
      </c>
      <c r="P277" s="59">
        <f t="shared" si="97"/>
        <v>320</v>
      </c>
      <c r="Q277" s="59">
        <v>0</v>
      </c>
      <c r="R277" s="59">
        <f t="shared" si="98"/>
        <v>320</v>
      </c>
      <c r="S277" s="60">
        <v>902.39999999999986</v>
      </c>
      <c r="T277" s="61">
        <f t="shared" si="94"/>
        <v>902.39999999999986</v>
      </c>
      <c r="U277" s="62">
        <f t="shared" si="99"/>
        <v>320</v>
      </c>
      <c r="V277" s="62">
        <v>0</v>
      </c>
      <c r="W277" s="62">
        <f t="shared" si="100"/>
        <v>320</v>
      </c>
      <c r="X277" s="63">
        <v>902.39999999999986</v>
      </c>
      <c r="Y277" s="61">
        <f t="shared" si="95"/>
        <v>1804.7999999999997</v>
      </c>
    </row>
    <row r="278" spans="1:25" s="11" customFormat="1" x14ac:dyDescent="0.25">
      <c r="A278" s="46"/>
      <c r="B278" s="47"/>
      <c r="C278" s="48"/>
      <c r="D278" s="49" t="s">
        <v>270</v>
      </c>
      <c r="E278" s="83" t="s">
        <v>265</v>
      </c>
      <c r="F278" s="49" t="s">
        <v>266</v>
      </c>
      <c r="G278" s="49" t="s">
        <v>267</v>
      </c>
      <c r="H278" s="82" t="s">
        <v>106</v>
      </c>
      <c r="I278" s="54">
        <v>1</v>
      </c>
      <c r="J278" s="54">
        <v>1</v>
      </c>
      <c r="K278" s="55" t="s">
        <v>116</v>
      </c>
      <c r="L278" s="56"/>
      <c r="M278" s="57">
        <v>354</v>
      </c>
      <c r="N278" s="58">
        <v>1041.8220000000001</v>
      </c>
      <c r="O278" s="59">
        <v>0</v>
      </c>
      <c r="P278" s="59">
        <f t="shared" si="97"/>
        <v>354</v>
      </c>
      <c r="Q278" s="59">
        <v>0</v>
      </c>
      <c r="R278" s="59">
        <f t="shared" si="98"/>
        <v>354</v>
      </c>
      <c r="S278" s="60">
        <v>998.28</v>
      </c>
      <c r="T278" s="61">
        <f t="shared" si="94"/>
        <v>998.28</v>
      </c>
      <c r="U278" s="62">
        <f t="shared" si="99"/>
        <v>354</v>
      </c>
      <c r="V278" s="62">
        <v>0</v>
      </c>
      <c r="W278" s="62">
        <f t="shared" si="100"/>
        <v>354</v>
      </c>
      <c r="X278" s="63">
        <v>998.28</v>
      </c>
      <c r="Y278" s="61">
        <f t="shared" si="95"/>
        <v>1996.56</v>
      </c>
    </row>
    <row r="279" spans="1:25" s="11" customFormat="1" x14ac:dyDescent="0.25">
      <c r="A279" s="46"/>
      <c r="B279" s="47"/>
      <c r="C279" s="48"/>
      <c r="D279" s="49" t="s">
        <v>271</v>
      </c>
      <c r="E279" s="83">
        <v>1680</v>
      </c>
      <c r="F279" s="49" t="s">
        <v>266</v>
      </c>
      <c r="G279" s="49" t="s">
        <v>272</v>
      </c>
      <c r="H279" s="82" t="s">
        <v>106</v>
      </c>
      <c r="I279" s="54">
        <v>1</v>
      </c>
      <c r="J279" s="54">
        <v>1</v>
      </c>
      <c r="K279" s="55" t="s">
        <v>116</v>
      </c>
      <c r="L279" s="56"/>
      <c r="M279" s="57">
        <v>1590</v>
      </c>
      <c r="N279" s="58">
        <v>0</v>
      </c>
      <c r="O279" s="59">
        <v>0</v>
      </c>
      <c r="P279" s="59">
        <f t="shared" si="97"/>
        <v>1590</v>
      </c>
      <c r="Q279" s="59">
        <v>0</v>
      </c>
      <c r="R279" s="59">
        <f t="shared" si="98"/>
        <v>1590</v>
      </c>
      <c r="S279" s="60">
        <v>0</v>
      </c>
      <c r="T279" s="61">
        <f t="shared" si="94"/>
        <v>0</v>
      </c>
      <c r="U279" s="62">
        <f t="shared" si="99"/>
        <v>1590</v>
      </c>
      <c r="V279" s="62">
        <v>0</v>
      </c>
      <c r="W279" s="62">
        <f t="shared" si="100"/>
        <v>1590</v>
      </c>
      <c r="X279" s="63">
        <v>0</v>
      </c>
      <c r="Y279" s="61">
        <f t="shared" si="95"/>
        <v>0</v>
      </c>
    </row>
    <row r="280" spans="1:25" s="11" customFormat="1" x14ac:dyDescent="0.25">
      <c r="A280" s="46">
        <v>18</v>
      </c>
      <c r="B280" s="47">
        <v>1004</v>
      </c>
      <c r="C280" s="48">
        <v>4</v>
      </c>
      <c r="D280" s="49" t="s">
        <v>273</v>
      </c>
      <c r="E280" s="83" t="s">
        <v>265</v>
      </c>
      <c r="F280" s="49" t="s">
        <v>266</v>
      </c>
      <c r="G280" s="49" t="s">
        <v>267</v>
      </c>
      <c r="H280" s="82" t="s">
        <v>106</v>
      </c>
      <c r="I280" s="54">
        <v>1</v>
      </c>
      <c r="J280" s="54">
        <v>1</v>
      </c>
      <c r="K280" s="55" t="s">
        <v>116</v>
      </c>
      <c r="L280" s="56"/>
      <c r="M280" s="57">
        <v>843</v>
      </c>
      <c r="N280" s="58">
        <v>2480.9489999999996</v>
      </c>
      <c r="O280" s="59">
        <v>843</v>
      </c>
      <c r="P280" s="59">
        <f t="shared" si="97"/>
        <v>843</v>
      </c>
      <c r="Q280" s="59">
        <v>0</v>
      </c>
      <c r="R280" s="59">
        <f t="shared" si="98"/>
        <v>843</v>
      </c>
      <c r="S280" s="60">
        <v>2377.2599999999998</v>
      </c>
      <c r="T280" s="61">
        <f t="shared" si="94"/>
        <v>2377.2599999999998</v>
      </c>
      <c r="U280" s="62">
        <f t="shared" si="99"/>
        <v>843</v>
      </c>
      <c r="V280" s="62">
        <v>0</v>
      </c>
      <c r="W280" s="62">
        <f t="shared" si="100"/>
        <v>843</v>
      </c>
      <c r="X280" s="63">
        <v>2377.2599999999998</v>
      </c>
      <c r="Y280" s="61">
        <f t="shared" si="95"/>
        <v>4754.5199999999995</v>
      </c>
    </row>
    <row r="281" spans="1:25" s="11" customFormat="1" x14ac:dyDescent="0.25">
      <c r="A281" s="46">
        <v>20</v>
      </c>
      <c r="B281" s="47">
        <v>1020</v>
      </c>
      <c r="C281" s="48">
        <v>4</v>
      </c>
      <c r="D281" s="49" t="s">
        <v>90</v>
      </c>
      <c r="E281" s="83" t="s">
        <v>265</v>
      </c>
      <c r="F281" s="49" t="s">
        <v>266</v>
      </c>
      <c r="G281" s="49" t="s">
        <v>267</v>
      </c>
      <c r="H281" s="82" t="s">
        <v>106</v>
      </c>
      <c r="I281" s="54">
        <v>1</v>
      </c>
      <c r="J281" s="54">
        <v>1</v>
      </c>
      <c r="K281" s="55" t="s">
        <v>116</v>
      </c>
      <c r="L281" s="56"/>
      <c r="M281" s="57">
        <v>1910</v>
      </c>
      <c r="N281" s="58">
        <v>5621.13</v>
      </c>
      <c r="O281" s="59">
        <v>1910</v>
      </c>
      <c r="P281" s="59">
        <f t="shared" si="97"/>
        <v>1910</v>
      </c>
      <c r="Q281" s="59">
        <v>0</v>
      </c>
      <c r="R281" s="59">
        <f t="shared" si="98"/>
        <v>1910</v>
      </c>
      <c r="S281" s="60">
        <v>5386.2</v>
      </c>
      <c r="T281" s="61">
        <f t="shared" si="94"/>
        <v>5386.2</v>
      </c>
      <c r="U281" s="62">
        <f t="shared" si="99"/>
        <v>1910</v>
      </c>
      <c r="V281" s="62">
        <v>0</v>
      </c>
      <c r="W281" s="62">
        <f t="shared" si="100"/>
        <v>1910</v>
      </c>
      <c r="X281" s="63">
        <v>5386.2</v>
      </c>
      <c r="Y281" s="61">
        <f t="shared" si="95"/>
        <v>10772.4</v>
      </c>
    </row>
    <row r="282" spans="1:25" s="11" customFormat="1" x14ac:dyDescent="0.25">
      <c r="A282" s="46">
        <v>30</v>
      </c>
      <c r="B282" s="47">
        <v>1030</v>
      </c>
      <c r="C282" s="48">
        <v>4</v>
      </c>
      <c r="D282" s="49" t="s">
        <v>97</v>
      </c>
      <c r="E282" s="83" t="s">
        <v>265</v>
      </c>
      <c r="F282" s="49" t="s">
        <v>266</v>
      </c>
      <c r="G282" s="49" t="s">
        <v>267</v>
      </c>
      <c r="H282" s="82" t="s">
        <v>106</v>
      </c>
      <c r="I282" s="54">
        <v>1</v>
      </c>
      <c r="J282" s="54">
        <v>1</v>
      </c>
      <c r="K282" s="55" t="s">
        <v>116</v>
      </c>
      <c r="L282" s="56"/>
      <c r="M282" s="57">
        <v>37660</v>
      </c>
      <c r="N282" s="58">
        <v>110833.38</v>
      </c>
      <c r="O282" s="59">
        <v>37660</v>
      </c>
      <c r="P282" s="59">
        <f t="shared" si="97"/>
        <v>37660</v>
      </c>
      <c r="Q282" s="59">
        <v>0</v>
      </c>
      <c r="R282" s="59">
        <f t="shared" si="98"/>
        <v>37660</v>
      </c>
      <c r="S282" s="60">
        <v>106201.20000000001</v>
      </c>
      <c r="T282" s="61">
        <f t="shared" si="94"/>
        <v>106201.20000000001</v>
      </c>
      <c r="U282" s="62">
        <f t="shared" si="99"/>
        <v>37660</v>
      </c>
      <c r="V282" s="62">
        <v>0</v>
      </c>
      <c r="W282" s="62">
        <f t="shared" si="100"/>
        <v>37660</v>
      </c>
      <c r="X282" s="63">
        <v>106201.20000000001</v>
      </c>
      <c r="Y282" s="61">
        <f t="shared" si="95"/>
        <v>212402.40000000002</v>
      </c>
    </row>
    <row r="283" spans="1:25" s="11" customFormat="1" x14ac:dyDescent="0.25">
      <c r="A283" s="46">
        <v>30</v>
      </c>
      <c r="B283" s="47">
        <v>1031</v>
      </c>
      <c r="C283" s="48">
        <v>21</v>
      </c>
      <c r="D283" s="49" t="s">
        <v>274</v>
      </c>
      <c r="E283" s="83" t="s">
        <v>265</v>
      </c>
      <c r="F283" s="49" t="s">
        <v>266</v>
      </c>
      <c r="G283" s="49" t="s">
        <v>267</v>
      </c>
      <c r="H283" s="82" t="s">
        <v>106</v>
      </c>
      <c r="I283" s="54">
        <v>1</v>
      </c>
      <c r="J283" s="54">
        <v>1</v>
      </c>
      <c r="K283" s="55" t="s">
        <v>116</v>
      </c>
      <c r="L283" s="56"/>
      <c r="M283" s="57">
        <v>2485</v>
      </c>
      <c r="N283" s="58">
        <v>7313.3549999999996</v>
      </c>
      <c r="O283" s="59">
        <v>2485</v>
      </c>
      <c r="P283" s="59">
        <f t="shared" si="97"/>
        <v>2485</v>
      </c>
      <c r="Q283" s="59">
        <v>0</v>
      </c>
      <c r="R283" s="59">
        <f t="shared" si="98"/>
        <v>2485</v>
      </c>
      <c r="S283" s="60">
        <v>7007.7000000000007</v>
      </c>
      <c r="T283" s="61">
        <f t="shared" si="94"/>
        <v>7007.7000000000007</v>
      </c>
      <c r="U283" s="62">
        <f t="shared" si="99"/>
        <v>2485</v>
      </c>
      <c r="V283" s="62">
        <v>0</v>
      </c>
      <c r="W283" s="62">
        <f t="shared" si="100"/>
        <v>2485</v>
      </c>
      <c r="X283" s="63">
        <v>7007.7000000000007</v>
      </c>
      <c r="Y283" s="61">
        <f t="shared" si="95"/>
        <v>14015.400000000001</v>
      </c>
    </row>
    <row r="284" spans="1:25" s="11" customFormat="1" x14ac:dyDescent="0.25">
      <c r="A284" s="46">
        <v>30</v>
      </c>
      <c r="B284" s="47">
        <v>1033</v>
      </c>
      <c r="C284" s="48">
        <v>4</v>
      </c>
      <c r="D284" s="49" t="s">
        <v>125</v>
      </c>
      <c r="E284" s="83" t="s">
        <v>265</v>
      </c>
      <c r="F284" s="49" t="s">
        <v>266</v>
      </c>
      <c r="G284" s="49" t="s">
        <v>267</v>
      </c>
      <c r="H284" s="82" t="s">
        <v>106</v>
      </c>
      <c r="I284" s="54">
        <v>1</v>
      </c>
      <c r="J284" s="54">
        <v>1</v>
      </c>
      <c r="K284" s="55" t="s">
        <v>116</v>
      </c>
      <c r="L284" s="56"/>
      <c r="M284" s="57">
        <v>7810</v>
      </c>
      <c r="N284" s="58">
        <v>22984.829999999998</v>
      </c>
      <c r="O284" s="59">
        <v>7810</v>
      </c>
      <c r="P284" s="59">
        <f t="shared" si="97"/>
        <v>7810</v>
      </c>
      <c r="Q284" s="59">
        <v>0</v>
      </c>
      <c r="R284" s="59">
        <f t="shared" si="98"/>
        <v>7810</v>
      </c>
      <c r="S284" s="60">
        <v>22024.199999999997</v>
      </c>
      <c r="T284" s="61">
        <f t="shared" si="94"/>
        <v>22024.199999999997</v>
      </c>
      <c r="U284" s="62">
        <f t="shared" si="99"/>
        <v>7810</v>
      </c>
      <c r="V284" s="62">
        <v>0</v>
      </c>
      <c r="W284" s="62">
        <f t="shared" si="100"/>
        <v>7810</v>
      </c>
      <c r="X284" s="63">
        <v>22024.199999999997</v>
      </c>
      <c r="Y284" s="61">
        <f t="shared" si="95"/>
        <v>44048.399999999994</v>
      </c>
    </row>
    <row r="285" spans="1:25" s="11" customFormat="1" x14ac:dyDescent="0.25">
      <c r="A285" s="46">
        <v>30</v>
      </c>
      <c r="B285" s="47">
        <v>1036</v>
      </c>
      <c r="C285" s="48">
        <v>4</v>
      </c>
      <c r="D285" s="49" t="s">
        <v>275</v>
      </c>
      <c r="E285" s="83" t="s">
        <v>265</v>
      </c>
      <c r="F285" s="49" t="s">
        <v>266</v>
      </c>
      <c r="G285" s="49" t="s">
        <v>267</v>
      </c>
      <c r="H285" s="82" t="s">
        <v>106</v>
      </c>
      <c r="I285" s="54">
        <v>1</v>
      </c>
      <c r="J285" s="54">
        <v>1</v>
      </c>
      <c r="K285" s="55" t="s">
        <v>116</v>
      </c>
      <c r="L285" s="56"/>
      <c r="M285" s="57">
        <v>1775</v>
      </c>
      <c r="N285" s="58">
        <v>5223.8249999999998</v>
      </c>
      <c r="O285" s="59">
        <v>1775</v>
      </c>
      <c r="P285" s="59">
        <f t="shared" si="97"/>
        <v>1775</v>
      </c>
      <c r="Q285" s="59">
        <v>0</v>
      </c>
      <c r="R285" s="59">
        <f t="shared" si="98"/>
        <v>1775</v>
      </c>
      <c r="S285" s="60">
        <v>5005.5</v>
      </c>
      <c r="T285" s="61">
        <f t="shared" si="94"/>
        <v>5005.5</v>
      </c>
      <c r="U285" s="62">
        <f t="shared" si="99"/>
        <v>1775</v>
      </c>
      <c r="V285" s="62">
        <v>0</v>
      </c>
      <c r="W285" s="62">
        <f t="shared" si="100"/>
        <v>1775</v>
      </c>
      <c r="X285" s="63">
        <v>5005.5</v>
      </c>
      <c r="Y285" s="61">
        <f t="shared" si="95"/>
        <v>10011</v>
      </c>
    </row>
    <row r="286" spans="1:25" s="11" customFormat="1" x14ac:dyDescent="0.25">
      <c r="A286" s="46">
        <v>30</v>
      </c>
      <c r="B286" s="47">
        <v>1037</v>
      </c>
      <c r="C286" s="48">
        <v>4</v>
      </c>
      <c r="D286" s="49" t="s">
        <v>276</v>
      </c>
      <c r="E286" s="83" t="s">
        <v>265</v>
      </c>
      <c r="F286" s="49" t="s">
        <v>266</v>
      </c>
      <c r="G286" s="49" t="s">
        <v>267</v>
      </c>
      <c r="H286" s="82" t="s">
        <v>106</v>
      </c>
      <c r="I286" s="54">
        <v>1</v>
      </c>
      <c r="J286" s="54">
        <v>1</v>
      </c>
      <c r="K286" s="55" t="s">
        <v>116</v>
      </c>
      <c r="L286" s="56"/>
      <c r="M286" s="57">
        <v>4097</v>
      </c>
      <c r="N286" s="58">
        <v>12057.471000000001</v>
      </c>
      <c r="O286" s="59">
        <v>4097</v>
      </c>
      <c r="P286" s="59">
        <f t="shared" si="97"/>
        <v>4097</v>
      </c>
      <c r="Q286" s="59">
        <v>0</v>
      </c>
      <c r="R286" s="59">
        <f t="shared" si="98"/>
        <v>4097</v>
      </c>
      <c r="S286" s="60">
        <v>11553.539999999999</v>
      </c>
      <c r="T286" s="61">
        <f t="shared" si="94"/>
        <v>11553.539999999999</v>
      </c>
      <c r="U286" s="62">
        <f t="shared" si="99"/>
        <v>4097</v>
      </c>
      <c r="V286" s="62">
        <v>0</v>
      </c>
      <c r="W286" s="62">
        <f t="shared" si="100"/>
        <v>4097</v>
      </c>
      <c r="X286" s="63">
        <v>11553.539999999999</v>
      </c>
      <c r="Y286" s="61">
        <f t="shared" si="95"/>
        <v>23107.079999999998</v>
      </c>
    </row>
    <row r="287" spans="1:25" s="11" customFormat="1" x14ac:dyDescent="0.25">
      <c r="A287" s="46">
        <v>30</v>
      </c>
      <c r="B287" s="47">
        <v>1038</v>
      </c>
      <c r="C287" s="48">
        <v>4</v>
      </c>
      <c r="D287" s="49" t="s">
        <v>101</v>
      </c>
      <c r="E287" s="83" t="s">
        <v>265</v>
      </c>
      <c r="F287" s="49" t="s">
        <v>266</v>
      </c>
      <c r="G287" s="49" t="s">
        <v>267</v>
      </c>
      <c r="H287" s="82" t="s">
        <v>106</v>
      </c>
      <c r="I287" s="54">
        <v>1</v>
      </c>
      <c r="J287" s="54">
        <v>1</v>
      </c>
      <c r="K287" s="55" t="s">
        <v>116</v>
      </c>
      <c r="L287" s="56"/>
      <c r="M287" s="57">
        <v>0</v>
      </c>
      <c r="N287" s="58">
        <v>0</v>
      </c>
      <c r="O287" s="59">
        <v>4970</v>
      </c>
      <c r="P287" s="59">
        <f t="shared" si="97"/>
        <v>0</v>
      </c>
      <c r="Q287" s="59">
        <v>4970</v>
      </c>
      <c r="R287" s="59">
        <f t="shared" si="98"/>
        <v>4970</v>
      </c>
      <c r="S287" s="60">
        <v>14015.400000000001</v>
      </c>
      <c r="T287" s="61">
        <f t="shared" si="94"/>
        <v>14015.400000000001</v>
      </c>
      <c r="U287" s="62">
        <f t="shared" si="99"/>
        <v>4970</v>
      </c>
      <c r="V287" s="62">
        <v>0</v>
      </c>
      <c r="W287" s="62">
        <f t="shared" si="100"/>
        <v>4970</v>
      </c>
      <c r="X287" s="63">
        <v>14015.400000000001</v>
      </c>
      <c r="Y287" s="61">
        <f t="shared" si="95"/>
        <v>28030.800000000003</v>
      </c>
    </row>
    <row r="288" spans="1:25" s="11" customFormat="1" x14ac:dyDescent="0.25">
      <c r="A288" s="46">
        <v>30</v>
      </c>
      <c r="B288" s="47">
        <v>1041</v>
      </c>
      <c r="C288" s="48">
        <v>4</v>
      </c>
      <c r="D288" s="49" t="s">
        <v>128</v>
      </c>
      <c r="E288" s="83" t="s">
        <v>265</v>
      </c>
      <c r="F288" s="49" t="s">
        <v>266</v>
      </c>
      <c r="G288" s="49" t="s">
        <v>267</v>
      </c>
      <c r="H288" s="82" t="s">
        <v>106</v>
      </c>
      <c r="I288" s="54">
        <v>1</v>
      </c>
      <c r="J288" s="54">
        <v>1</v>
      </c>
      <c r="K288" s="55" t="s">
        <v>116</v>
      </c>
      <c r="L288" s="56"/>
      <c r="M288" s="57">
        <v>355</v>
      </c>
      <c r="N288" s="58">
        <v>1044.7649999999999</v>
      </c>
      <c r="O288" s="59">
        <v>355</v>
      </c>
      <c r="P288" s="59">
        <f t="shared" si="97"/>
        <v>355</v>
      </c>
      <c r="Q288" s="59">
        <v>0</v>
      </c>
      <c r="R288" s="59">
        <f t="shared" si="98"/>
        <v>355</v>
      </c>
      <c r="S288" s="60">
        <v>1001.0999999999999</v>
      </c>
      <c r="T288" s="61">
        <f t="shared" si="94"/>
        <v>1001.0999999999999</v>
      </c>
      <c r="U288" s="62">
        <f t="shared" si="99"/>
        <v>355</v>
      </c>
      <c r="V288" s="62">
        <v>0</v>
      </c>
      <c r="W288" s="62">
        <f t="shared" si="100"/>
        <v>355</v>
      </c>
      <c r="X288" s="63">
        <v>1001.0999999999999</v>
      </c>
      <c r="Y288" s="61">
        <f t="shared" si="95"/>
        <v>2002.1999999999998</v>
      </c>
    </row>
    <row r="289" spans="1:25" s="11" customFormat="1" x14ac:dyDescent="0.25">
      <c r="A289" s="46">
        <v>30</v>
      </c>
      <c r="B289" s="47">
        <v>1042</v>
      </c>
      <c r="C289" s="48">
        <v>4</v>
      </c>
      <c r="D289" s="49" t="s">
        <v>127</v>
      </c>
      <c r="E289" s="83" t="s">
        <v>265</v>
      </c>
      <c r="F289" s="49" t="s">
        <v>266</v>
      </c>
      <c r="G289" s="49" t="s">
        <v>267</v>
      </c>
      <c r="H289" s="82" t="s">
        <v>106</v>
      </c>
      <c r="I289" s="54">
        <v>1</v>
      </c>
      <c r="J289" s="54">
        <v>1</v>
      </c>
      <c r="K289" s="55" t="s">
        <v>116</v>
      </c>
      <c r="L289" s="56"/>
      <c r="M289" s="57">
        <v>355</v>
      </c>
      <c r="N289" s="58">
        <v>1044.7649999999999</v>
      </c>
      <c r="O289" s="59">
        <v>355</v>
      </c>
      <c r="P289" s="59">
        <f t="shared" si="97"/>
        <v>355</v>
      </c>
      <c r="Q289" s="59">
        <v>0</v>
      </c>
      <c r="R289" s="59">
        <f t="shared" si="98"/>
        <v>355</v>
      </c>
      <c r="S289" s="60">
        <v>1001.0999999999999</v>
      </c>
      <c r="T289" s="61">
        <f t="shared" si="94"/>
        <v>1001.0999999999999</v>
      </c>
      <c r="U289" s="62">
        <f t="shared" si="99"/>
        <v>355</v>
      </c>
      <c r="V289" s="62">
        <v>0</v>
      </c>
      <c r="W289" s="62">
        <f t="shared" si="100"/>
        <v>355</v>
      </c>
      <c r="X289" s="63">
        <v>1001.0999999999999</v>
      </c>
      <c r="Y289" s="61">
        <f t="shared" si="95"/>
        <v>2002.1999999999998</v>
      </c>
    </row>
    <row r="290" spans="1:25" s="11" customFormat="1" x14ac:dyDescent="0.25">
      <c r="A290" s="46">
        <v>30</v>
      </c>
      <c r="B290" s="47">
        <v>1045</v>
      </c>
      <c r="C290" s="48">
        <v>4</v>
      </c>
      <c r="D290" s="49" t="s">
        <v>128</v>
      </c>
      <c r="E290" s="83" t="s">
        <v>265</v>
      </c>
      <c r="F290" s="49" t="s">
        <v>266</v>
      </c>
      <c r="G290" s="49" t="s">
        <v>267</v>
      </c>
      <c r="H290" s="82" t="s">
        <v>106</v>
      </c>
      <c r="I290" s="54">
        <v>1</v>
      </c>
      <c r="J290" s="54">
        <v>1</v>
      </c>
      <c r="K290" s="55" t="s">
        <v>116</v>
      </c>
      <c r="L290" s="56"/>
      <c r="M290" s="57">
        <v>4970</v>
      </c>
      <c r="N290" s="58">
        <v>14626.71</v>
      </c>
      <c r="O290" s="59">
        <v>0</v>
      </c>
      <c r="P290" s="59">
        <f t="shared" si="97"/>
        <v>4970</v>
      </c>
      <c r="Q290" s="59">
        <v>-4970</v>
      </c>
      <c r="R290" s="59">
        <f t="shared" si="98"/>
        <v>0</v>
      </c>
      <c r="S290" s="60">
        <v>0</v>
      </c>
      <c r="T290" s="61">
        <f t="shared" si="94"/>
        <v>0</v>
      </c>
      <c r="U290" s="62">
        <f t="shared" si="99"/>
        <v>0</v>
      </c>
      <c r="V290" s="62">
        <v>0</v>
      </c>
      <c r="W290" s="62">
        <f t="shared" si="100"/>
        <v>0</v>
      </c>
      <c r="X290" s="63">
        <v>0</v>
      </c>
      <c r="Y290" s="61">
        <f t="shared" si="95"/>
        <v>0</v>
      </c>
    </row>
    <row r="291" spans="1:25" s="11" customFormat="1" x14ac:dyDescent="0.25">
      <c r="A291" s="46">
        <v>30</v>
      </c>
      <c r="B291" s="47">
        <v>1047</v>
      </c>
      <c r="C291" s="48">
        <v>4</v>
      </c>
      <c r="D291" s="49" t="s">
        <v>277</v>
      </c>
      <c r="E291" s="83" t="s">
        <v>265</v>
      </c>
      <c r="F291" s="49" t="s">
        <v>266</v>
      </c>
      <c r="G291" s="49" t="s">
        <v>267</v>
      </c>
      <c r="H291" s="82" t="s">
        <v>106</v>
      </c>
      <c r="I291" s="54">
        <v>1</v>
      </c>
      <c r="J291" s="54">
        <v>1</v>
      </c>
      <c r="K291" s="55" t="s">
        <v>116</v>
      </c>
      <c r="L291" s="56"/>
      <c r="M291" s="57">
        <v>355</v>
      </c>
      <c r="N291" s="58">
        <v>1044.7649999999999</v>
      </c>
      <c r="O291" s="59">
        <v>355</v>
      </c>
      <c r="P291" s="59">
        <f t="shared" si="97"/>
        <v>355</v>
      </c>
      <c r="Q291" s="59">
        <v>0</v>
      </c>
      <c r="R291" s="59">
        <f t="shared" si="98"/>
        <v>355</v>
      </c>
      <c r="S291" s="60">
        <v>1001.0999999999999</v>
      </c>
      <c r="T291" s="61">
        <f t="shared" si="94"/>
        <v>1001.0999999999999</v>
      </c>
      <c r="U291" s="62">
        <f t="shared" si="99"/>
        <v>355</v>
      </c>
      <c r="V291" s="62">
        <v>0</v>
      </c>
      <c r="W291" s="62">
        <f t="shared" si="100"/>
        <v>355</v>
      </c>
      <c r="X291" s="63">
        <v>1001.0999999999999</v>
      </c>
      <c r="Y291" s="61">
        <f t="shared" si="95"/>
        <v>2002.1999999999998</v>
      </c>
    </row>
    <row r="292" spans="1:25" s="11" customFormat="1" x14ac:dyDescent="0.25">
      <c r="A292" s="46">
        <v>50</v>
      </c>
      <c r="B292" s="47">
        <v>1080</v>
      </c>
      <c r="C292" s="48">
        <v>4</v>
      </c>
      <c r="D292" s="49" t="s">
        <v>46</v>
      </c>
      <c r="E292" s="83" t="s">
        <v>265</v>
      </c>
      <c r="F292" s="49" t="s">
        <v>266</v>
      </c>
      <c r="G292" s="49" t="s">
        <v>267</v>
      </c>
      <c r="H292" s="82" t="s">
        <v>106</v>
      </c>
      <c r="I292" s="54">
        <v>1</v>
      </c>
      <c r="J292" s="54">
        <v>1</v>
      </c>
      <c r="K292" s="55" t="s">
        <v>116</v>
      </c>
      <c r="L292" s="56"/>
      <c r="M292" s="57">
        <v>822</v>
      </c>
      <c r="N292" s="58">
        <v>2419.1459999999997</v>
      </c>
      <c r="O292" s="59">
        <v>822</v>
      </c>
      <c r="P292" s="59">
        <f t="shared" si="97"/>
        <v>822</v>
      </c>
      <c r="Q292" s="59">
        <v>0</v>
      </c>
      <c r="R292" s="59">
        <f t="shared" si="98"/>
        <v>822</v>
      </c>
      <c r="S292" s="60">
        <v>2318.04</v>
      </c>
      <c r="T292" s="61">
        <f t="shared" si="94"/>
        <v>2318.04</v>
      </c>
      <c r="U292" s="62">
        <f t="shared" si="99"/>
        <v>822</v>
      </c>
      <c r="V292" s="62">
        <v>0</v>
      </c>
      <c r="W292" s="62">
        <f t="shared" si="100"/>
        <v>822</v>
      </c>
      <c r="X292" s="63">
        <v>2318.04</v>
      </c>
      <c r="Y292" s="61">
        <f t="shared" si="95"/>
        <v>4636.08</v>
      </c>
    </row>
    <row r="293" spans="1:25" s="11" customFormat="1" x14ac:dyDescent="0.25">
      <c r="A293" s="46">
        <v>52</v>
      </c>
      <c r="B293" s="47">
        <v>1081</v>
      </c>
      <c r="C293" s="48">
        <v>4</v>
      </c>
      <c r="D293" s="49" t="s">
        <v>278</v>
      </c>
      <c r="E293" s="83" t="s">
        <v>265</v>
      </c>
      <c r="F293" s="49" t="s">
        <v>266</v>
      </c>
      <c r="G293" s="49" t="s">
        <v>267</v>
      </c>
      <c r="H293" s="82" t="s">
        <v>106</v>
      </c>
      <c r="I293" s="54">
        <v>1</v>
      </c>
      <c r="J293" s="54">
        <v>1</v>
      </c>
      <c r="K293" s="55" t="s">
        <v>116</v>
      </c>
      <c r="L293" s="56"/>
      <c r="M293" s="57">
        <v>2300</v>
      </c>
      <c r="N293" s="58">
        <v>6768.9000000000005</v>
      </c>
      <c r="O293" s="59">
        <v>2300</v>
      </c>
      <c r="P293" s="59">
        <f t="shared" si="97"/>
        <v>2300</v>
      </c>
      <c r="Q293" s="59">
        <v>0</v>
      </c>
      <c r="R293" s="59">
        <f t="shared" si="98"/>
        <v>2300</v>
      </c>
      <c r="S293" s="60">
        <v>6486</v>
      </c>
      <c r="T293" s="61">
        <f t="shared" si="94"/>
        <v>6486</v>
      </c>
      <c r="U293" s="62">
        <f t="shared" si="99"/>
        <v>2300</v>
      </c>
      <c r="V293" s="62">
        <v>0</v>
      </c>
      <c r="W293" s="62">
        <f t="shared" si="100"/>
        <v>2300</v>
      </c>
      <c r="X293" s="63">
        <v>6486</v>
      </c>
      <c r="Y293" s="61">
        <f t="shared" si="95"/>
        <v>12972</v>
      </c>
    </row>
    <row r="294" spans="1:25" s="11" customFormat="1" x14ac:dyDescent="0.25">
      <c r="A294" s="46">
        <v>53</v>
      </c>
      <c r="B294" s="47">
        <v>1088</v>
      </c>
      <c r="C294" s="48">
        <v>4</v>
      </c>
      <c r="D294" s="49" t="s">
        <v>279</v>
      </c>
      <c r="E294" s="83" t="s">
        <v>265</v>
      </c>
      <c r="F294" s="49" t="s">
        <v>266</v>
      </c>
      <c r="G294" s="49" t="s">
        <v>267</v>
      </c>
      <c r="H294" s="82" t="s">
        <v>106</v>
      </c>
      <c r="I294" s="54">
        <v>1</v>
      </c>
      <c r="J294" s="54">
        <v>1</v>
      </c>
      <c r="K294" s="55" t="s">
        <v>116</v>
      </c>
      <c r="L294" s="56"/>
      <c r="M294" s="57">
        <v>2286</v>
      </c>
      <c r="N294" s="58">
        <v>6727.6979999999994</v>
      </c>
      <c r="O294" s="59">
        <v>2286</v>
      </c>
      <c r="P294" s="59">
        <f t="shared" si="97"/>
        <v>2286</v>
      </c>
      <c r="Q294" s="59">
        <v>0</v>
      </c>
      <c r="R294" s="59">
        <f t="shared" si="98"/>
        <v>2286</v>
      </c>
      <c r="S294" s="60">
        <v>6446.5199999999986</v>
      </c>
      <c r="T294" s="61">
        <f t="shared" si="94"/>
        <v>6446.5199999999986</v>
      </c>
      <c r="U294" s="62">
        <f t="shared" si="99"/>
        <v>2286</v>
      </c>
      <c r="V294" s="62">
        <v>0</v>
      </c>
      <c r="W294" s="62">
        <f t="shared" si="100"/>
        <v>2286</v>
      </c>
      <c r="X294" s="63">
        <v>6446.5199999999986</v>
      </c>
      <c r="Y294" s="61">
        <f t="shared" si="95"/>
        <v>12893.039999999997</v>
      </c>
    </row>
    <row r="295" spans="1:25" s="11" customFormat="1" x14ac:dyDescent="0.25">
      <c r="A295" s="46">
        <v>54</v>
      </c>
      <c r="B295" s="47">
        <v>3815</v>
      </c>
      <c r="C295" s="48">
        <v>4</v>
      </c>
      <c r="D295" s="49" t="s">
        <v>280</v>
      </c>
      <c r="E295" s="83" t="s">
        <v>265</v>
      </c>
      <c r="F295" s="49" t="s">
        <v>266</v>
      </c>
      <c r="G295" s="49" t="s">
        <v>267</v>
      </c>
      <c r="H295" s="82" t="s">
        <v>106</v>
      </c>
      <c r="I295" s="54">
        <v>1</v>
      </c>
      <c r="J295" s="54">
        <v>1</v>
      </c>
      <c r="K295" s="55" t="s">
        <v>116</v>
      </c>
      <c r="L295" s="56"/>
      <c r="M295" s="57">
        <v>5578</v>
      </c>
      <c r="N295" s="58">
        <v>16416.054</v>
      </c>
      <c r="O295" s="59">
        <v>5578</v>
      </c>
      <c r="P295" s="59">
        <f t="shared" si="97"/>
        <v>5578</v>
      </c>
      <c r="Q295" s="59">
        <v>0</v>
      </c>
      <c r="R295" s="59">
        <f t="shared" si="98"/>
        <v>5578</v>
      </c>
      <c r="S295" s="60">
        <v>15729.96</v>
      </c>
      <c r="T295" s="61">
        <f t="shared" si="94"/>
        <v>15729.96</v>
      </c>
      <c r="U295" s="62">
        <f t="shared" si="99"/>
        <v>5578</v>
      </c>
      <c r="V295" s="62">
        <v>0</v>
      </c>
      <c r="W295" s="62">
        <f t="shared" si="100"/>
        <v>5578</v>
      </c>
      <c r="X295" s="63">
        <v>15729.96</v>
      </c>
      <c r="Y295" s="61">
        <f t="shared" si="95"/>
        <v>31459.919999999998</v>
      </c>
    </row>
    <row r="296" spans="1:25" s="11" customFormat="1" ht="25.5" customHeight="1" x14ac:dyDescent="0.25">
      <c r="A296" s="46">
        <v>60</v>
      </c>
      <c r="B296" s="47">
        <v>1130</v>
      </c>
      <c r="C296" s="48">
        <v>4</v>
      </c>
      <c r="D296" s="49" t="s">
        <v>91</v>
      </c>
      <c r="E296" s="83" t="s">
        <v>265</v>
      </c>
      <c r="F296" s="49" t="s">
        <v>266</v>
      </c>
      <c r="G296" s="49" t="s">
        <v>267</v>
      </c>
      <c r="H296" s="82" t="s">
        <v>106</v>
      </c>
      <c r="I296" s="54">
        <v>1</v>
      </c>
      <c r="J296" s="54">
        <v>1</v>
      </c>
      <c r="K296" s="55" t="s">
        <v>116</v>
      </c>
      <c r="L296" s="56"/>
      <c r="M296" s="57">
        <v>1092</v>
      </c>
      <c r="N296" s="58">
        <v>3213.7559999999999</v>
      </c>
      <c r="O296" s="59">
        <v>1092</v>
      </c>
      <c r="P296" s="59">
        <f t="shared" si="97"/>
        <v>1092</v>
      </c>
      <c r="Q296" s="59">
        <v>0</v>
      </c>
      <c r="R296" s="59">
        <f t="shared" si="98"/>
        <v>1092</v>
      </c>
      <c r="S296" s="60">
        <v>3079.44</v>
      </c>
      <c r="T296" s="61">
        <f t="shared" si="94"/>
        <v>3079.44</v>
      </c>
      <c r="U296" s="62">
        <f t="shared" si="99"/>
        <v>1092</v>
      </c>
      <c r="V296" s="62">
        <v>0</v>
      </c>
      <c r="W296" s="62">
        <f t="shared" si="100"/>
        <v>1092</v>
      </c>
      <c r="X296" s="63">
        <v>3079.44</v>
      </c>
      <c r="Y296" s="61">
        <f t="shared" si="95"/>
        <v>6158.88</v>
      </c>
    </row>
    <row r="297" spans="1:25" s="11" customFormat="1" x14ac:dyDescent="0.25">
      <c r="A297" s="46">
        <v>70</v>
      </c>
      <c r="B297" s="47">
        <v>1363</v>
      </c>
      <c r="C297" s="48">
        <v>4</v>
      </c>
      <c r="D297" s="49" t="s">
        <v>47</v>
      </c>
      <c r="E297" s="83" t="s">
        <v>265</v>
      </c>
      <c r="F297" s="49" t="s">
        <v>266</v>
      </c>
      <c r="G297" s="49" t="s">
        <v>267</v>
      </c>
      <c r="H297" s="82" t="s">
        <v>106</v>
      </c>
      <c r="I297" s="54">
        <v>1</v>
      </c>
      <c r="J297" s="54">
        <v>1</v>
      </c>
      <c r="K297" s="55" t="s">
        <v>116</v>
      </c>
      <c r="L297" s="56"/>
      <c r="M297" s="57">
        <v>8890</v>
      </c>
      <c r="N297" s="58">
        <v>26163.27</v>
      </c>
      <c r="O297" s="59">
        <v>0</v>
      </c>
      <c r="P297" s="59">
        <f t="shared" si="97"/>
        <v>8890</v>
      </c>
      <c r="Q297" s="59">
        <v>0</v>
      </c>
      <c r="R297" s="59">
        <f t="shared" si="98"/>
        <v>8890</v>
      </c>
      <c r="S297" s="60">
        <v>25069.800000000003</v>
      </c>
      <c r="T297" s="61">
        <f t="shared" si="94"/>
        <v>25069.800000000003</v>
      </c>
      <c r="U297" s="62">
        <f t="shared" si="99"/>
        <v>8890</v>
      </c>
      <c r="V297" s="62">
        <v>0</v>
      </c>
      <c r="W297" s="62">
        <f t="shared" si="100"/>
        <v>8890</v>
      </c>
      <c r="X297" s="63">
        <v>8356.6</v>
      </c>
      <c r="Y297" s="61">
        <f t="shared" si="95"/>
        <v>33426.400000000001</v>
      </c>
    </row>
    <row r="298" spans="1:25" s="11" customFormat="1" x14ac:dyDescent="0.25">
      <c r="A298" s="46">
        <v>70</v>
      </c>
      <c r="B298" s="47">
        <v>1363</v>
      </c>
      <c r="C298" s="48">
        <v>4</v>
      </c>
      <c r="D298" s="49" t="s">
        <v>47</v>
      </c>
      <c r="E298" s="83" t="s">
        <v>265</v>
      </c>
      <c r="F298" s="49" t="s">
        <v>266</v>
      </c>
      <c r="G298" s="49" t="s">
        <v>267</v>
      </c>
      <c r="H298" s="82" t="s">
        <v>106</v>
      </c>
      <c r="I298" s="54">
        <v>1</v>
      </c>
      <c r="J298" s="54">
        <v>1</v>
      </c>
      <c r="K298" s="55" t="s">
        <v>116</v>
      </c>
      <c r="L298" s="56"/>
      <c r="M298" s="57">
        <v>0</v>
      </c>
      <c r="N298" s="58">
        <v>0</v>
      </c>
      <c r="O298" s="59">
        <v>0</v>
      </c>
      <c r="P298" s="59">
        <f t="shared" si="97"/>
        <v>0</v>
      </c>
      <c r="Q298" s="59">
        <v>0</v>
      </c>
      <c r="R298" s="59">
        <f t="shared" si="98"/>
        <v>0</v>
      </c>
      <c r="S298" s="60">
        <v>0</v>
      </c>
      <c r="T298" s="61">
        <f t="shared" si="94"/>
        <v>0</v>
      </c>
      <c r="U298" s="62">
        <v>8890</v>
      </c>
      <c r="V298" s="62">
        <v>-8890</v>
      </c>
      <c r="W298" s="62">
        <f t="shared" si="100"/>
        <v>0</v>
      </c>
      <c r="X298" s="63">
        <v>0</v>
      </c>
      <c r="Y298" s="61">
        <f t="shared" si="95"/>
        <v>0</v>
      </c>
    </row>
    <row r="299" spans="1:25" s="11" customFormat="1" x14ac:dyDescent="0.25">
      <c r="A299" s="46">
        <v>70</v>
      </c>
      <c r="B299" s="47">
        <v>1363</v>
      </c>
      <c r="C299" s="48">
        <v>4</v>
      </c>
      <c r="D299" s="49" t="s">
        <v>47</v>
      </c>
      <c r="E299" s="83" t="s">
        <v>265</v>
      </c>
      <c r="F299" s="49" t="s">
        <v>266</v>
      </c>
      <c r="G299" s="49" t="s">
        <v>267</v>
      </c>
      <c r="H299" s="82" t="s">
        <v>106</v>
      </c>
      <c r="I299" s="54">
        <v>1</v>
      </c>
      <c r="J299" s="54">
        <v>1</v>
      </c>
      <c r="K299" s="55" t="s">
        <v>116</v>
      </c>
      <c r="L299" s="56"/>
      <c r="M299" s="57">
        <v>0</v>
      </c>
      <c r="N299" s="58">
        <v>0</v>
      </c>
      <c r="O299" s="59">
        <v>10090</v>
      </c>
      <c r="P299" s="59">
        <f t="shared" si="97"/>
        <v>0</v>
      </c>
      <c r="Q299" s="59">
        <v>0</v>
      </c>
      <c r="R299" s="59">
        <f t="shared" si="98"/>
        <v>0</v>
      </c>
      <c r="S299" s="60">
        <v>0</v>
      </c>
      <c r="T299" s="61">
        <f t="shared" si="94"/>
        <v>0</v>
      </c>
      <c r="U299" s="62">
        <f t="shared" si="99"/>
        <v>0</v>
      </c>
      <c r="V299" s="62">
        <f>R299+U299</f>
        <v>0</v>
      </c>
      <c r="W299" s="62">
        <f t="shared" si="100"/>
        <v>0</v>
      </c>
      <c r="X299" s="63">
        <v>0</v>
      </c>
      <c r="Y299" s="61">
        <f t="shared" si="95"/>
        <v>0</v>
      </c>
    </row>
    <row r="300" spans="1:25" s="11" customFormat="1" x14ac:dyDescent="0.25">
      <c r="A300" s="46">
        <v>70</v>
      </c>
      <c r="B300" s="47">
        <v>1363</v>
      </c>
      <c r="C300" s="48">
        <v>4</v>
      </c>
      <c r="D300" s="49" t="s">
        <v>47</v>
      </c>
      <c r="E300" s="83" t="s">
        <v>265</v>
      </c>
      <c r="F300" s="49" t="s">
        <v>266</v>
      </c>
      <c r="G300" s="49" t="s">
        <v>267</v>
      </c>
      <c r="H300" s="82" t="s">
        <v>106</v>
      </c>
      <c r="I300" s="54">
        <v>1</v>
      </c>
      <c r="J300" s="54">
        <v>1</v>
      </c>
      <c r="K300" s="55" t="s">
        <v>116</v>
      </c>
      <c r="L300" s="56"/>
      <c r="M300" s="57">
        <v>0</v>
      </c>
      <c r="N300" s="58">
        <v>0</v>
      </c>
      <c r="O300" s="59">
        <v>-1200</v>
      </c>
      <c r="P300" s="59">
        <f t="shared" si="97"/>
        <v>0</v>
      </c>
      <c r="Q300" s="59">
        <v>0</v>
      </c>
      <c r="R300" s="59">
        <f t="shared" si="98"/>
        <v>0</v>
      </c>
      <c r="S300" s="60">
        <v>0</v>
      </c>
      <c r="T300" s="61">
        <f t="shared" si="94"/>
        <v>0</v>
      </c>
      <c r="U300" s="62">
        <f t="shared" si="99"/>
        <v>0</v>
      </c>
      <c r="V300" s="62">
        <f>R300+U300</f>
        <v>0</v>
      </c>
      <c r="W300" s="62">
        <f t="shared" si="100"/>
        <v>0</v>
      </c>
      <c r="X300" s="63">
        <v>0</v>
      </c>
      <c r="Y300" s="61">
        <f t="shared" si="95"/>
        <v>0</v>
      </c>
    </row>
    <row r="301" spans="1:25" s="11" customFormat="1" x14ac:dyDescent="0.25">
      <c r="A301" s="46">
        <v>82</v>
      </c>
      <c r="B301" s="47">
        <v>1349</v>
      </c>
      <c r="C301" s="48">
        <v>4</v>
      </c>
      <c r="D301" s="49" t="s">
        <v>48</v>
      </c>
      <c r="E301" s="83" t="s">
        <v>265</v>
      </c>
      <c r="F301" s="49" t="s">
        <v>266</v>
      </c>
      <c r="G301" s="49" t="s">
        <v>267</v>
      </c>
      <c r="H301" s="82" t="s">
        <v>106</v>
      </c>
      <c r="I301" s="54">
        <v>1</v>
      </c>
      <c r="J301" s="54">
        <v>8</v>
      </c>
      <c r="K301" s="55" t="s">
        <v>96</v>
      </c>
      <c r="L301" s="56"/>
      <c r="M301" s="57">
        <v>28467</v>
      </c>
      <c r="N301" s="58">
        <v>0</v>
      </c>
      <c r="O301" s="59">
        <v>19111</v>
      </c>
      <c r="P301" s="59">
        <f t="shared" si="97"/>
        <v>28467</v>
      </c>
      <c r="Q301" s="59">
        <v>0</v>
      </c>
      <c r="R301" s="59">
        <f t="shared" si="98"/>
        <v>28467</v>
      </c>
      <c r="S301" s="60">
        <v>0</v>
      </c>
      <c r="T301" s="61">
        <f t="shared" si="94"/>
        <v>0</v>
      </c>
      <c r="U301" s="62">
        <f t="shared" si="99"/>
        <v>28467</v>
      </c>
      <c r="V301" s="62">
        <v>0</v>
      </c>
      <c r="W301" s="62">
        <f t="shared" si="100"/>
        <v>28467</v>
      </c>
      <c r="X301" s="63">
        <v>0</v>
      </c>
      <c r="Y301" s="61">
        <f t="shared" si="95"/>
        <v>0</v>
      </c>
    </row>
    <row r="302" spans="1:25" s="11" customFormat="1" x14ac:dyDescent="0.25">
      <c r="A302" s="46">
        <v>82</v>
      </c>
      <c r="B302" s="47">
        <v>1349</v>
      </c>
      <c r="C302" s="48">
        <v>4</v>
      </c>
      <c r="D302" s="49" t="s">
        <v>48</v>
      </c>
      <c r="E302" s="83" t="s">
        <v>265</v>
      </c>
      <c r="F302" s="49" t="s">
        <v>266</v>
      </c>
      <c r="G302" s="49" t="s">
        <v>267</v>
      </c>
      <c r="H302" s="82" t="s">
        <v>106</v>
      </c>
      <c r="I302" s="54">
        <v>1</v>
      </c>
      <c r="J302" s="54">
        <v>8</v>
      </c>
      <c r="K302" s="55" t="s">
        <v>96</v>
      </c>
      <c r="L302" s="56"/>
      <c r="M302" s="57">
        <v>0</v>
      </c>
      <c r="N302" s="58">
        <v>0</v>
      </c>
      <c r="O302" s="59">
        <v>0</v>
      </c>
      <c r="P302" s="59">
        <f t="shared" si="97"/>
        <v>0</v>
      </c>
      <c r="Q302" s="59">
        <v>0</v>
      </c>
      <c r="R302" s="59">
        <f t="shared" si="98"/>
        <v>0</v>
      </c>
      <c r="S302" s="60">
        <v>0</v>
      </c>
      <c r="T302" s="61">
        <f t="shared" si="94"/>
        <v>0</v>
      </c>
      <c r="U302" s="62">
        <v>28467</v>
      </c>
      <c r="V302" s="62">
        <v>8890</v>
      </c>
      <c r="W302" s="62">
        <f t="shared" si="100"/>
        <v>37357</v>
      </c>
      <c r="X302" s="63">
        <v>0</v>
      </c>
      <c r="Y302" s="61">
        <f t="shared" si="95"/>
        <v>0</v>
      </c>
    </row>
    <row r="303" spans="1:25" s="11" customFormat="1" x14ac:dyDescent="0.25">
      <c r="A303" s="46">
        <v>82</v>
      </c>
      <c r="B303" s="47">
        <v>1349</v>
      </c>
      <c r="C303" s="48">
        <v>4</v>
      </c>
      <c r="D303" s="49" t="s">
        <v>48</v>
      </c>
      <c r="E303" s="83" t="s">
        <v>265</v>
      </c>
      <c r="F303" s="49" t="s">
        <v>266</v>
      </c>
      <c r="G303" s="49" t="s">
        <v>267</v>
      </c>
      <c r="H303" s="82" t="s">
        <v>106</v>
      </c>
      <c r="I303" s="54">
        <v>1</v>
      </c>
      <c r="J303" s="54">
        <v>8</v>
      </c>
      <c r="K303" s="55" t="s">
        <v>96</v>
      </c>
      <c r="L303" s="56"/>
      <c r="M303" s="57">
        <v>0</v>
      </c>
      <c r="N303" s="58">
        <v>0</v>
      </c>
      <c r="O303" s="59">
        <v>0</v>
      </c>
      <c r="P303" s="59">
        <f t="shared" si="97"/>
        <v>0</v>
      </c>
      <c r="Q303" s="59">
        <v>0</v>
      </c>
      <c r="R303" s="59">
        <f t="shared" si="98"/>
        <v>0</v>
      </c>
      <c r="S303" s="60">
        <v>0</v>
      </c>
      <c r="T303" s="61">
        <f t="shared" si="94"/>
        <v>0</v>
      </c>
      <c r="U303" s="62">
        <v>-28467</v>
      </c>
      <c r="V303" s="62">
        <v>0</v>
      </c>
      <c r="W303" s="62">
        <f t="shared" si="100"/>
        <v>-28467</v>
      </c>
      <c r="X303" s="63">
        <v>0</v>
      </c>
      <c r="Y303" s="61">
        <f t="shared" si="95"/>
        <v>0</v>
      </c>
    </row>
    <row r="304" spans="1:25" s="11" customFormat="1" x14ac:dyDescent="0.25">
      <c r="A304" s="46">
        <v>82</v>
      </c>
      <c r="B304" s="47">
        <v>1349</v>
      </c>
      <c r="C304" s="48">
        <v>4</v>
      </c>
      <c r="D304" s="49" t="s">
        <v>48</v>
      </c>
      <c r="E304" s="83" t="s">
        <v>265</v>
      </c>
      <c r="F304" s="49" t="s">
        <v>266</v>
      </c>
      <c r="G304" s="49" t="s">
        <v>267</v>
      </c>
      <c r="H304" s="82" t="s">
        <v>106</v>
      </c>
      <c r="I304" s="54">
        <v>1</v>
      </c>
      <c r="J304" s="54">
        <v>8</v>
      </c>
      <c r="K304" s="55" t="s">
        <v>96</v>
      </c>
      <c r="L304" s="56"/>
      <c r="M304" s="57">
        <v>0</v>
      </c>
      <c r="N304" s="58">
        <v>0</v>
      </c>
      <c r="O304" s="59">
        <v>0</v>
      </c>
      <c r="P304" s="59">
        <f t="shared" si="97"/>
        <v>0</v>
      </c>
      <c r="Q304" s="59">
        <v>0</v>
      </c>
      <c r="R304" s="59">
        <f t="shared" si="98"/>
        <v>0</v>
      </c>
      <c r="S304" s="60">
        <v>0</v>
      </c>
      <c r="T304" s="61">
        <f t="shared" si="94"/>
        <v>0</v>
      </c>
      <c r="U304" s="62">
        <v>-8890</v>
      </c>
      <c r="V304" s="62">
        <v>0</v>
      </c>
      <c r="W304" s="62">
        <v>-8890</v>
      </c>
      <c r="X304" s="63">
        <v>0</v>
      </c>
      <c r="Y304" s="61">
        <f t="shared" si="95"/>
        <v>0</v>
      </c>
    </row>
    <row r="305" spans="1:25" s="11" customFormat="1" x14ac:dyDescent="0.25">
      <c r="A305" s="46">
        <v>102</v>
      </c>
      <c r="B305" s="47">
        <v>1526</v>
      </c>
      <c r="C305" s="48">
        <v>4</v>
      </c>
      <c r="D305" s="49" t="s">
        <v>281</v>
      </c>
      <c r="E305" s="83" t="s">
        <v>265</v>
      </c>
      <c r="F305" s="49" t="s">
        <v>266</v>
      </c>
      <c r="G305" s="49" t="s">
        <v>267</v>
      </c>
      <c r="H305" s="82" t="s">
        <v>106</v>
      </c>
      <c r="I305" s="54">
        <v>1</v>
      </c>
      <c r="J305" s="54">
        <v>1</v>
      </c>
      <c r="K305" s="55" t="s">
        <v>116</v>
      </c>
      <c r="L305" s="56"/>
      <c r="M305" s="57">
        <v>5223</v>
      </c>
      <c r="N305" s="58">
        <v>15371.289000000001</v>
      </c>
      <c r="O305" s="59">
        <v>5223</v>
      </c>
      <c r="P305" s="59">
        <f t="shared" si="97"/>
        <v>5223</v>
      </c>
      <c r="Q305" s="59">
        <v>0</v>
      </c>
      <c r="R305" s="59">
        <f t="shared" si="98"/>
        <v>5223</v>
      </c>
      <c r="S305" s="60">
        <v>14728.86</v>
      </c>
      <c r="T305" s="61">
        <f t="shared" si="94"/>
        <v>14728.86</v>
      </c>
      <c r="U305" s="62">
        <f t="shared" si="99"/>
        <v>5223</v>
      </c>
      <c r="V305" s="62">
        <v>0</v>
      </c>
      <c r="W305" s="62">
        <f t="shared" si="100"/>
        <v>5223</v>
      </c>
      <c r="X305" s="63">
        <v>14728.86</v>
      </c>
      <c r="Y305" s="61">
        <f t="shared" si="95"/>
        <v>29457.72</v>
      </c>
    </row>
    <row r="306" spans="1:25" s="11" customFormat="1" x14ac:dyDescent="0.25">
      <c r="A306" s="46">
        <v>102</v>
      </c>
      <c r="B306" s="47">
        <v>1527</v>
      </c>
      <c r="C306" s="48">
        <v>4</v>
      </c>
      <c r="D306" s="49" t="s">
        <v>282</v>
      </c>
      <c r="E306" s="83" t="s">
        <v>265</v>
      </c>
      <c r="F306" s="49" t="s">
        <v>266</v>
      </c>
      <c r="G306" s="49" t="s">
        <v>267</v>
      </c>
      <c r="H306" s="82" t="s">
        <v>106</v>
      </c>
      <c r="I306" s="54">
        <v>1</v>
      </c>
      <c r="J306" s="54">
        <v>1</v>
      </c>
      <c r="K306" s="55" t="s">
        <v>116</v>
      </c>
      <c r="L306" s="56"/>
      <c r="M306" s="57">
        <v>196</v>
      </c>
      <c r="N306" s="58">
        <v>192.27600000000001</v>
      </c>
      <c r="O306" s="59">
        <v>0</v>
      </c>
      <c r="P306" s="59">
        <f t="shared" si="97"/>
        <v>196</v>
      </c>
      <c r="Q306" s="59">
        <v>0</v>
      </c>
      <c r="R306" s="59">
        <f t="shared" si="98"/>
        <v>196</v>
      </c>
      <c r="S306" s="60">
        <v>552.71999999999991</v>
      </c>
      <c r="T306" s="61">
        <f t="shared" si="94"/>
        <v>552.71999999999991</v>
      </c>
      <c r="U306" s="62">
        <f t="shared" si="99"/>
        <v>196</v>
      </c>
      <c r="V306" s="62">
        <v>0</v>
      </c>
      <c r="W306" s="62">
        <f t="shared" si="100"/>
        <v>196</v>
      </c>
      <c r="X306" s="63">
        <v>552.71999999999991</v>
      </c>
      <c r="Y306" s="61">
        <f t="shared" si="95"/>
        <v>1105.4399999999998</v>
      </c>
    </row>
    <row r="307" spans="1:25" s="11" customFormat="1" x14ac:dyDescent="0.25">
      <c r="A307" s="46">
        <v>130</v>
      </c>
      <c r="B307" s="47">
        <v>2361</v>
      </c>
      <c r="C307" s="48">
        <v>4</v>
      </c>
      <c r="D307" s="49" t="s">
        <v>283</v>
      </c>
      <c r="E307" s="83" t="s">
        <v>265</v>
      </c>
      <c r="F307" s="49" t="s">
        <v>266</v>
      </c>
      <c r="G307" s="49" t="s">
        <v>267</v>
      </c>
      <c r="H307" s="82" t="s">
        <v>106</v>
      </c>
      <c r="I307" s="54">
        <v>1</v>
      </c>
      <c r="J307" s="54">
        <v>1</v>
      </c>
      <c r="K307" s="55" t="s">
        <v>116</v>
      </c>
      <c r="L307" s="56"/>
      <c r="M307" s="57">
        <v>0</v>
      </c>
      <c r="N307" s="58">
        <v>0</v>
      </c>
      <c r="O307" s="59">
        <v>0</v>
      </c>
      <c r="P307" s="59">
        <f t="shared" si="97"/>
        <v>0</v>
      </c>
      <c r="Q307" s="59">
        <v>0</v>
      </c>
      <c r="R307" s="59">
        <f t="shared" si="98"/>
        <v>0</v>
      </c>
      <c r="S307" s="60">
        <v>0</v>
      </c>
      <c r="T307" s="61">
        <f t="shared" si="94"/>
        <v>0</v>
      </c>
      <c r="U307" s="62">
        <f t="shared" si="99"/>
        <v>0</v>
      </c>
      <c r="V307" s="62">
        <v>0</v>
      </c>
      <c r="W307" s="62">
        <f t="shared" si="100"/>
        <v>0</v>
      </c>
      <c r="X307" s="63">
        <v>0</v>
      </c>
      <c r="Y307" s="61">
        <f t="shared" si="95"/>
        <v>0</v>
      </c>
    </row>
    <row r="308" spans="1:25" s="11" customFormat="1" x14ac:dyDescent="0.25">
      <c r="A308" s="46">
        <v>170</v>
      </c>
      <c r="B308" s="47">
        <v>2631</v>
      </c>
      <c r="C308" s="48">
        <v>10</v>
      </c>
      <c r="D308" s="49" t="s">
        <v>284</v>
      </c>
      <c r="E308" s="83" t="s">
        <v>265</v>
      </c>
      <c r="F308" s="49" t="s">
        <v>266</v>
      </c>
      <c r="G308" s="49" t="s">
        <v>267</v>
      </c>
      <c r="H308" s="82" t="s">
        <v>106</v>
      </c>
      <c r="I308" s="54">
        <v>1</v>
      </c>
      <c r="J308" s="54">
        <v>1</v>
      </c>
      <c r="K308" s="55" t="s">
        <v>116</v>
      </c>
      <c r="L308" s="56"/>
      <c r="M308" s="57">
        <v>19484</v>
      </c>
      <c r="N308" s="58">
        <v>57341.411999999997</v>
      </c>
      <c r="O308" s="59">
        <v>19484</v>
      </c>
      <c r="P308" s="59">
        <f t="shared" si="97"/>
        <v>19484</v>
      </c>
      <c r="Q308" s="59">
        <v>0</v>
      </c>
      <c r="R308" s="59">
        <f t="shared" si="98"/>
        <v>19484</v>
      </c>
      <c r="S308" s="60">
        <v>54944.88</v>
      </c>
      <c r="T308" s="61">
        <f t="shared" si="94"/>
        <v>54944.88</v>
      </c>
      <c r="U308" s="62">
        <f t="shared" si="99"/>
        <v>19484</v>
      </c>
      <c r="V308" s="62">
        <v>0</v>
      </c>
      <c r="W308" s="62">
        <f t="shared" si="100"/>
        <v>19484</v>
      </c>
      <c r="X308" s="63">
        <v>54944.88</v>
      </c>
      <c r="Y308" s="61">
        <f t="shared" si="95"/>
        <v>109889.76</v>
      </c>
    </row>
    <row r="309" spans="1:25" s="11" customFormat="1" x14ac:dyDescent="0.25">
      <c r="A309" s="46">
        <v>332</v>
      </c>
      <c r="B309" s="47">
        <v>1346</v>
      </c>
      <c r="C309" s="48">
        <v>4</v>
      </c>
      <c r="D309" s="49" t="s">
        <v>149</v>
      </c>
      <c r="E309" s="83" t="s">
        <v>265</v>
      </c>
      <c r="F309" s="49" t="s">
        <v>266</v>
      </c>
      <c r="G309" s="49" t="s">
        <v>267</v>
      </c>
      <c r="H309" s="82" t="s">
        <v>106</v>
      </c>
      <c r="I309" s="54">
        <v>1</v>
      </c>
      <c r="J309" s="54">
        <v>1</v>
      </c>
      <c r="K309" s="55" t="s">
        <v>116</v>
      </c>
      <c r="L309" s="56"/>
      <c r="M309" s="57">
        <v>1244</v>
      </c>
      <c r="N309" s="58">
        <v>3661.0920000000001</v>
      </c>
      <c r="O309" s="59">
        <v>1244</v>
      </c>
      <c r="P309" s="59">
        <f t="shared" si="97"/>
        <v>1244</v>
      </c>
      <c r="Q309" s="59">
        <v>0</v>
      </c>
      <c r="R309" s="59">
        <f t="shared" si="98"/>
        <v>1244</v>
      </c>
      <c r="S309" s="60">
        <v>3508.08</v>
      </c>
      <c r="T309" s="61">
        <f t="shared" si="94"/>
        <v>3508.08</v>
      </c>
      <c r="U309" s="62">
        <f t="shared" si="99"/>
        <v>1244</v>
      </c>
      <c r="V309" s="62">
        <v>0</v>
      </c>
      <c r="W309" s="62">
        <f t="shared" si="100"/>
        <v>1244</v>
      </c>
      <c r="X309" s="63">
        <v>3508.08</v>
      </c>
      <c r="Y309" s="61">
        <f t="shared" si="95"/>
        <v>7016.16</v>
      </c>
    </row>
    <row r="310" spans="1:25" s="11" customFormat="1" x14ac:dyDescent="0.25">
      <c r="A310" s="46">
        <v>400</v>
      </c>
      <c r="B310" s="47">
        <v>3055</v>
      </c>
      <c r="C310" s="48">
        <v>4</v>
      </c>
      <c r="D310" s="49" t="s">
        <v>285</v>
      </c>
      <c r="E310" s="83" t="s">
        <v>265</v>
      </c>
      <c r="F310" s="49" t="s">
        <v>266</v>
      </c>
      <c r="G310" s="49" t="s">
        <v>267</v>
      </c>
      <c r="H310" s="82" t="s">
        <v>106</v>
      </c>
      <c r="I310" s="54">
        <v>1</v>
      </c>
      <c r="J310" s="54">
        <v>1</v>
      </c>
      <c r="K310" s="55" t="s">
        <v>116</v>
      </c>
      <c r="L310" s="56"/>
      <c r="M310" s="57">
        <v>97</v>
      </c>
      <c r="N310" s="58">
        <v>285.471</v>
      </c>
      <c r="O310" s="59">
        <v>0</v>
      </c>
      <c r="P310" s="59">
        <f t="shared" si="97"/>
        <v>97</v>
      </c>
      <c r="Q310" s="59">
        <v>0</v>
      </c>
      <c r="R310" s="59">
        <f t="shared" si="98"/>
        <v>97</v>
      </c>
      <c r="S310" s="60">
        <v>273.53999999999996</v>
      </c>
      <c r="T310" s="61">
        <f t="shared" si="94"/>
        <v>273.53999999999996</v>
      </c>
      <c r="U310" s="62">
        <f t="shared" si="99"/>
        <v>97</v>
      </c>
      <c r="V310" s="62">
        <v>0</v>
      </c>
      <c r="W310" s="62">
        <f t="shared" si="100"/>
        <v>97</v>
      </c>
      <c r="X310" s="63">
        <v>273.53999999999996</v>
      </c>
      <c r="Y310" s="61">
        <f t="shared" si="95"/>
        <v>547.07999999999993</v>
      </c>
    </row>
    <row r="311" spans="1:25" s="11" customFormat="1" x14ac:dyDescent="0.25">
      <c r="A311" s="46">
        <v>611</v>
      </c>
      <c r="B311" s="47">
        <v>4061</v>
      </c>
      <c r="C311" s="48">
        <v>4</v>
      </c>
      <c r="D311" s="49" t="s">
        <v>286</v>
      </c>
      <c r="E311" s="83" t="s">
        <v>265</v>
      </c>
      <c r="F311" s="49" t="s">
        <v>266</v>
      </c>
      <c r="G311" s="49" t="s">
        <v>267</v>
      </c>
      <c r="H311" s="82" t="s">
        <v>106</v>
      </c>
      <c r="I311" s="54">
        <v>1</v>
      </c>
      <c r="J311" s="54">
        <v>1</v>
      </c>
      <c r="K311" s="55" t="s">
        <v>116</v>
      </c>
      <c r="L311" s="56"/>
      <c r="M311" s="57">
        <v>66146</v>
      </c>
      <c r="N311" s="58">
        <v>194667.67800000001</v>
      </c>
      <c r="O311" s="59">
        <v>66146</v>
      </c>
      <c r="P311" s="59">
        <f t="shared" si="97"/>
        <v>66146</v>
      </c>
      <c r="Q311" s="59">
        <v>0</v>
      </c>
      <c r="R311" s="59">
        <f t="shared" si="98"/>
        <v>66146</v>
      </c>
      <c r="S311" s="60">
        <v>186531.72</v>
      </c>
      <c r="T311" s="61">
        <f t="shared" si="94"/>
        <v>186531.72</v>
      </c>
      <c r="U311" s="62">
        <f t="shared" si="99"/>
        <v>66146</v>
      </c>
      <c r="V311" s="62">
        <v>0</v>
      </c>
      <c r="W311" s="62">
        <f t="shared" si="100"/>
        <v>66146</v>
      </c>
      <c r="X311" s="63">
        <v>186531.72</v>
      </c>
      <c r="Y311" s="61">
        <f t="shared" si="95"/>
        <v>373063.44</v>
      </c>
    </row>
    <row r="312" spans="1:25" s="23" customFormat="1" x14ac:dyDescent="0.25">
      <c r="A312" s="46">
        <v>653</v>
      </c>
      <c r="B312" s="47">
        <v>3743</v>
      </c>
      <c r="C312" s="48">
        <v>4</v>
      </c>
      <c r="D312" s="49" t="s">
        <v>235</v>
      </c>
      <c r="E312" s="83" t="s">
        <v>265</v>
      </c>
      <c r="F312" s="49" t="s">
        <v>266</v>
      </c>
      <c r="G312" s="49" t="s">
        <v>267</v>
      </c>
      <c r="H312" s="82" t="s">
        <v>106</v>
      </c>
      <c r="I312" s="54">
        <v>1</v>
      </c>
      <c r="J312" s="54">
        <v>1</v>
      </c>
      <c r="K312" s="55" t="s">
        <v>116</v>
      </c>
      <c r="L312" s="56"/>
      <c r="M312" s="57">
        <v>770</v>
      </c>
      <c r="N312" s="58">
        <v>2266.11</v>
      </c>
      <c r="O312" s="59">
        <v>770</v>
      </c>
      <c r="P312" s="59">
        <f t="shared" si="97"/>
        <v>770</v>
      </c>
      <c r="Q312" s="59">
        <v>0</v>
      </c>
      <c r="R312" s="59">
        <f t="shared" si="98"/>
        <v>770</v>
      </c>
      <c r="S312" s="60">
        <v>2171.3999999999996</v>
      </c>
      <c r="T312" s="61">
        <f t="shared" si="94"/>
        <v>2171.3999999999996</v>
      </c>
      <c r="U312" s="62">
        <f t="shared" si="99"/>
        <v>770</v>
      </c>
      <c r="V312" s="62">
        <v>0</v>
      </c>
      <c r="W312" s="62">
        <f t="shared" si="100"/>
        <v>770</v>
      </c>
      <c r="X312" s="63">
        <v>2171.3999999999996</v>
      </c>
      <c r="Y312" s="61">
        <f t="shared" si="95"/>
        <v>4342.7999999999993</v>
      </c>
    </row>
    <row r="313" spans="1:25" s="23" customFormat="1" x14ac:dyDescent="0.25">
      <c r="A313" s="46">
        <v>690</v>
      </c>
      <c r="B313" s="47">
        <v>4490</v>
      </c>
      <c r="C313" s="48">
        <v>4</v>
      </c>
      <c r="D313" s="49" t="s">
        <v>287</v>
      </c>
      <c r="E313" s="83" t="s">
        <v>265</v>
      </c>
      <c r="F313" s="49" t="s">
        <v>266</v>
      </c>
      <c r="G313" s="49" t="s">
        <v>267</v>
      </c>
      <c r="H313" s="82" t="s">
        <v>106</v>
      </c>
      <c r="I313" s="54">
        <v>1</v>
      </c>
      <c r="J313" s="54">
        <v>1</v>
      </c>
      <c r="K313" s="55" t="s">
        <v>116</v>
      </c>
      <c r="L313" s="56"/>
      <c r="M313" s="57">
        <v>10961</v>
      </c>
      <c r="N313" s="58">
        <v>32258.222999999998</v>
      </c>
      <c r="O313" s="59">
        <v>10961</v>
      </c>
      <c r="P313" s="59">
        <f t="shared" si="97"/>
        <v>10961</v>
      </c>
      <c r="Q313" s="59">
        <v>0</v>
      </c>
      <c r="R313" s="59">
        <f t="shared" si="98"/>
        <v>10961</v>
      </c>
      <c r="S313" s="60">
        <v>30910.02</v>
      </c>
      <c r="T313" s="61">
        <f t="shared" si="94"/>
        <v>30910.02</v>
      </c>
      <c r="U313" s="62">
        <f t="shared" si="99"/>
        <v>10961</v>
      </c>
      <c r="V313" s="62">
        <v>0</v>
      </c>
      <c r="W313" s="62">
        <f t="shared" si="100"/>
        <v>10961</v>
      </c>
      <c r="X313" s="63">
        <v>30910.02</v>
      </c>
      <c r="Y313" s="61">
        <f t="shared" si="95"/>
        <v>61820.04</v>
      </c>
    </row>
    <row r="314" spans="1:25" s="11" customFormat="1" x14ac:dyDescent="0.25">
      <c r="A314" s="46">
        <v>742</v>
      </c>
      <c r="B314" s="47">
        <v>4686</v>
      </c>
      <c r="C314" s="48">
        <v>4</v>
      </c>
      <c r="D314" s="49" t="s">
        <v>288</v>
      </c>
      <c r="E314" s="83" t="s">
        <v>265</v>
      </c>
      <c r="F314" s="49" t="s">
        <v>266</v>
      </c>
      <c r="G314" s="49" t="s">
        <v>267</v>
      </c>
      <c r="H314" s="82" t="s">
        <v>106</v>
      </c>
      <c r="I314" s="54">
        <v>1</v>
      </c>
      <c r="J314" s="54">
        <v>1</v>
      </c>
      <c r="K314" s="55" t="s">
        <v>116</v>
      </c>
      <c r="L314" s="56"/>
      <c r="M314" s="57">
        <v>160</v>
      </c>
      <c r="N314" s="58">
        <v>470.88</v>
      </c>
      <c r="O314" s="59">
        <v>160</v>
      </c>
      <c r="P314" s="59">
        <f t="shared" si="97"/>
        <v>160</v>
      </c>
      <c r="Q314" s="59">
        <v>0</v>
      </c>
      <c r="R314" s="59">
        <f t="shared" si="98"/>
        <v>160</v>
      </c>
      <c r="S314" s="60">
        <v>451.19999999999993</v>
      </c>
      <c r="T314" s="61">
        <f t="shared" si="94"/>
        <v>451.19999999999993</v>
      </c>
      <c r="U314" s="62">
        <f t="shared" si="99"/>
        <v>160</v>
      </c>
      <c r="V314" s="62">
        <v>0</v>
      </c>
      <c r="W314" s="62">
        <f t="shared" si="100"/>
        <v>160</v>
      </c>
      <c r="X314" s="63">
        <v>451.19999999999993</v>
      </c>
      <c r="Y314" s="61">
        <f t="shared" si="95"/>
        <v>902.39999999999986</v>
      </c>
    </row>
    <row r="315" spans="1:25" s="11" customFormat="1" x14ac:dyDescent="0.25">
      <c r="A315" s="46">
        <v>800</v>
      </c>
      <c r="B315" s="47">
        <v>4672</v>
      </c>
      <c r="C315" s="48">
        <v>4</v>
      </c>
      <c r="D315" s="49" t="s">
        <v>289</v>
      </c>
      <c r="E315" s="83" t="s">
        <v>265</v>
      </c>
      <c r="F315" s="49" t="s">
        <v>266</v>
      </c>
      <c r="G315" s="49" t="s">
        <v>267</v>
      </c>
      <c r="H315" s="82" t="s">
        <v>106</v>
      </c>
      <c r="I315" s="54">
        <v>1</v>
      </c>
      <c r="J315" s="54">
        <v>1</v>
      </c>
      <c r="K315" s="55" t="s">
        <v>116</v>
      </c>
      <c r="L315" s="56"/>
      <c r="M315" s="57">
        <v>362</v>
      </c>
      <c r="N315" s="58">
        <v>1065.366</v>
      </c>
      <c r="O315" s="59">
        <v>362</v>
      </c>
      <c r="P315" s="59">
        <f t="shared" si="97"/>
        <v>362</v>
      </c>
      <c r="Q315" s="59">
        <v>0</v>
      </c>
      <c r="R315" s="59">
        <f t="shared" si="98"/>
        <v>362</v>
      </c>
      <c r="S315" s="60">
        <v>1020.8399999999999</v>
      </c>
      <c r="T315" s="61">
        <f t="shared" si="94"/>
        <v>1020.8399999999999</v>
      </c>
      <c r="U315" s="62">
        <f t="shared" si="99"/>
        <v>362</v>
      </c>
      <c r="V315" s="62">
        <v>0</v>
      </c>
      <c r="W315" s="62">
        <f t="shared" si="100"/>
        <v>362</v>
      </c>
      <c r="X315" s="63">
        <v>1020.8399999999999</v>
      </c>
      <c r="Y315" s="61">
        <f t="shared" si="95"/>
        <v>2041.6799999999998</v>
      </c>
    </row>
    <row r="316" spans="1:25" s="11" customFormat="1" x14ac:dyDescent="0.25">
      <c r="A316" s="46">
        <v>270</v>
      </c>
      <c r="B316" s="47">
        <v>4207</v>
      </c>
      <c r="C316" s="48">
        <v>4</v>
      </c>
      <c r="D316" s="49" t="s">
        <v>290</v>
      </c>
      <c r="E316" s="83" t="s">
        <v>265</v>
      </c>
      <c r="F316" s="49" t="s">
        <v>266</v>
      </c>
      <c r="G316" s="49" t="s">
        <v>267</v>
      </c>
      <c r="H316" s="82" t="s">
        <v>106</v>
      </c>
      <c r="I316" s="54">
        <v>1</v>
      </c>
      <c r="J316" s="54">
        <v>1</v>
      </c>
      <c r="K316" s="55" t="s">
        <v>116</v>
      </c>
      <c r="L316" s="56"/>
      <c r="M316" s="57">
        <v>0</v>
      </c>
      <c r="N316" s="58">
        <v>0</v>
      </c>
      <c r="O316" s="59">
        <v>7718</v>
      </c>
      <c r="P316" s="59">
        <f t="shared" si="97"/>
        <v>0</v>
      </c>
      <c r="Q316" s="59">
        <v>0</v>
      </c>
      <c r="R316" s="59">
        <f t="shared" si="98"/>
        <v>0</v>
      </c>
      <c r="S316" s="60">
        <v>0</v>
      </c>
      <c r="T316" s="61">
        <f t="shared" si="94"/>
        <v>0</v>
      </c>
      <c r="U316" s="62">
        <f t="shared" si="99"/>
        <v>0</v>
      </c>
      <c r="V316" s="62">
        <v>0</v>
      </c>
      <c r="W316" s="62">
        <f t="shared" si="100"/>
        <v>0</v>
      </c>
      <c r="X316" s="63">
        <v>0</v>
      </c>
      <c r="Y316" s="61">
        <f t="shared" si="95"/>
        <v>0</v>
      </c>
    </row>
    <row r="317" spans="1:25" s="11" customFormat="1" x14ac:dyDescent="0.25">
      <c r="A317" s="46">
        <v>270</v>
      </c>
      <c r="B317" s="47">
        <v>4207</v>
      </c>
      <c r="C317" s="48">
        <v>4</v>
      </c>
      <c r="D317" s="49" t="s">
        <v>290</v>
      </c>
      <c r="E317" s="83" t="s">
        <v>265</v>
      </c>
      <c r="F317" s="49" t="s">
        <v>266</v>
      </c>
      <c r="G317" s="49" t="s">
        <v>267</v>
      </c>
      <c r="H317" s="82" t="s">
        <v>106</v>
      </c>
      <c r="I317" s="54">
        <v>1</v>
      </c>
      <c r="J317" s="54">
        <v>1</v>
      </c>
      <c r="K317" s="55" t="s">
        <v>116</v>
      </c>
      <c r="L317" s="56"/>
      <c r="M317" s="57">
        <v>0</v>
      </c>
      <c r="N317" s="58">
        <v>0</v>
      </c>
      <c r="O317" s="59">
        <v>-7718</v>
      </c>
      <c r="P317" s="59">
        <f t="shared" si="97"/>
        <v>0</v>
      </c>
      <c r="Q317" s="59">
        <v>0</v>
      </c>
      <c r="R317" s="59">
        <f t="shared" si="98"/>
        <v>0</v>
      </c>
      <c r="S317" s="60">
        <v>0</v>
      </c>
      <c r="T317" s="61">
        <f t="shared" si="94"/>
        <v>0</v>
      </c>
      <c r="U317" s="62">
        <f t="shared" si="99"/>
        <v>0</v>
      </c>
      <c r="V317" s="62">
        <v>0</v>
      </c>
      <c r="W317" s="62">
        <f t="shared" si="100"/>
        <v>0</v>
      </c>
      <c r="X317" s="63">
        <v>0</v>
      </c>
      <c r="Y317" s="61">
        <f t="shared" si="95"/>
        <v>0</v>
      </c>
    </row>
    <row r="318" spans="1:25" s="11" customFormat="1" x14ac:dyDescent="0.25">
      <c r="A318" s="46"/>
      <c r="B318" s="47" t="s">
        <v>291</v>
      </c>
      <c r="C318" s="48"/>
      <c r="D318" s="49" t="s">
        <v>292</v>
      </c>
      <c r="E318" s="83" t="s">
        <v>265</v>
      </c>
      <c r="F318" s="49" t="s">
        <v>266</v>
      </c>
      <c r="G318" s="49" t="s">
        <v>267</v>
      </c>
      <c r="H318" s="82" t="s">
        <v>106</v>
      </c>
      <c r="I318" s="54">
        <v>1</v>
      </c>
      <c r="J318" s="54">
        <v>1</v>
      </c>
      <c r="K318" s="55" t="s">
        <v>116</v>
      </c>
      <c r="L318" s="56"/>
      <c r="M318" s="57">
        <v>299</v>
      </c>
      <c r="N318" s="58">
        <v>879.95700000000011</v>
      </c>
      <c r="O318" s="59">
        <v>0</v>
      </c>
      <c r="P318" s="59">
        <f t="shared" si="97"/>
        <v>299</v>
      </c>
      <c r="Q318" s="59">
        <v>0</v>
      </c>
      <c r="R318" s="59">
        <f t="shared" si="98"/>
        <v>299</v>
      </c>
      <c r="S318" s="60">
        <v>843.18000000000006</v>
      </c>
      <c r="T318" s="61">
        <f t="shared" si="94"/>
        <v>843.18000000000006</v>
      </c>
      <c r="U318" s="62">
        <f t="shared" si="99"/>
        <v>299</v>
      </c>
      <c r="V318" s="62">
        <v>0</v>
      </c>
      <c r="W318" s="62">
        <f t="shared" si="100"/>
        <v>299</v>
      </c>
      <c r="X318" s="63">
        <v>843.18000000000006</v>
      </c>
      <c r="Y318" s="61">
        <f t="shared" si="95"/>
        <v>1686.3600000000001</v>
      </c>
    </row>
    <row r="319" spans="1:25" s="26" customFormat="1" ht="30" x14ac:dyDescent="0.25">
      <c r="A319" s="65"/>
      <c r="B319" s="66"/>
      <c r="C319" s="67"/>
      <c r="D319" s="68"/>
      <c r="E319" s="73" t="s">
        <v>293</v>
      </c>
      <c r="F319" s="68" t="s">
        <v>266</v>
      </c>
      <c r="G319" s="68"/>
      <c r="H319" s="85" t="s">
        <v>106</v>
      </c>
      <c r="I319" s="73"/>
      <c r="J319" s="73"/>
      <c r="K319" s="74"/>
      <c r="L319" s="75">
        <v>228920</v>
      </c>
      <c r="M319" s="76">
        <f>SUM(M274:M318)</f>
        <v>228920</v>
      </c>
      <c r="N319" s="77">
        <f>SUM(N301:N318)</f>
        <v>308459.75399999996</v>
      </c>
      <c r="O319" s="76">
        <f t="shared" ref="O319:X319" si="101">SUM(O274:O318)</f>
        <v>217028</v>
      </c>
      <c r="P319" s="76">
        <f t="shared" si="101"/>
        <v>228920</v>
      </c>
      <c r="Q319" s="76">
        <f t="shared" si="101"/>
        <v>0</v>
      </c>
      <c r="R319" s="76">
        <f t="shared" si="101"/>
        <v>228920</v>
      </c>
      <c r="S319" s="77">
        <f t="shared" si="101"/>
        <v>560793.66</v>
      </c>
      <c r="T319" s="78">
        <f t="shared" si="94"/>
        <v>560793.66</v>
      </c>
      <c r="U319" s="76">
        <f t="shared" si="101"/>
        <v>228920</v>
      </c>
      <c r="V319" s="76">
        <f t="shared" si="101"/>
        <v>0</v>
      </c>
      <c r="W319" s="76">
        <f t="shared" si="101"/>
        <v>228920</v>
      </c>
      <c r="X319" s="77">
        <f t="shared" si="101"/>
        <v>544080.46000000008</v>
      </c>
      <c r="Y319" s="78">
        <f t="shared" si="95"/>
        <v>1104874.1200000001</v>
      </c>
    </row>
    <row r="320" spans="1:25" s="11" customFormat="1" x14ac:dyDescent="0.25">
      <c r="A320" s="46">
        <v>810</v>
      </c>
      <c r="B320" s="47">
        <v>4745</v>
      </c>
      <c r="C320" s="48">
        <v>4</v>
      </c>
      <c r="D320" s="49" t="s">
        <v>86</v>
      </c>
      <c r="E320" s="54">
        <v>1990</v>
      </c>
      <c r="F320" s="49" t="s">
        <v>294</v>
      </c>
      <c r="G320" s="49" t="s">
        <v>295</v>
      </c>
      <c r="H320" s="82" t="s">
        <v>43</v>
      </c>
      <c r="I320" s="54">
        <v>1</v>
      </c>
      <c r="J320" s="54">
        <v>1</v>
      </c>
      <c r="K320" s="55" t="s">
        <v>116</v>
      </c>
      <c r="L320" s="56"/>
      <c r="M320" s="57">
        <v>6859</v>
      </c>
      <c r="N320" s="58">
        <v>20186.037</v>
      </c>
      <c r="O320" s="59">
        <v>6859</v>
      </c>
      <c r="P320" s="59">
        <f>M320</f>
        <v>6859</v>
      </c>
      <c r="Q320" s="59">
        <v>0</v>
      </c>
      <c r="R320" s="59">
        <f>P320+Q320</f>
        <v>6859</v>
      </c>
      <c r="S320" s="60">
        <v>19342.38</v>
      </c>
      <c r="T320" s="61">
        <f t="shared" si="94"/>
        <v>19342.38</v>
      </c>
      <c r="U320" s="62">
        <f>R320</f>
        <v>6859</v>
      </c>
      <c r="V320" s="62">
        <v>0</v>
      </c>
      <c r="W320" s="62">
        <f>R320+V320</f>
        <v>6859</v>
      </c>
      <c r="X320" s="63">
        <v>19342.38</v>
      </c>
      <c r="Y320" s="61">
        <f t="shared" si="95"/>
        <v>38684.76</v>
      </c>
    </row>
    <row r="321" spans="1:25" s="11" customFormat="1" x14ac:dyDescent="0.25">
      <c r="A321" s="46">
        <v>810</v>
      </c>
      <c r="B321" s="47">
        <v>4745</v>
      </c>
      <c r="C321" s="48">
        <v>4</v>
      </c>
      <c r="D321" s="49" t="s">
        <v>86</v>
      </c>
      <c r="E321" s="54">
        <v>1990</v>
      </c>
      <c r="F321" s="49" t="s">
        <v>294</v>
      </c>
      <c r="G321" s="49" t="s">
        <v>295</v>
      </c>
      <c r="H321" s="82" t="s">
        <v>43</v>
      </c>
      <c r="I321" s="54">
        <v>1</v>
      </c>
      <c r="J321" s="54">
        <v>3</v>
      </c>
      <c r="K321" s="55" t="s">
        <v>59</v>
      </c>
      <c r="L321" s="56"/>
      <c r="M321" s="57">
        <v>9891</v>
      </c>
      <c r="N321" s="58">
        <v>10385.549999999999</v>
      </c>
      <c r="O321" s="59">
        <v>9891</v>
      </c>
      <c r="P321" s="59">
        <f>M321</f>
        <v>9891</v>
      </c>
      <c r="Q321" s="59">
        <v>0</v>
      </c>
      <c r="R321" s="59">
        <f>P321+Q321</f>
        <v>9891</v>
      </c>
      <c r="S321" s="60">
        <v>10385.549999999999</v>
      </c>
      <c r="T321" s="61">
        <f t="shared" si="94"/>
        <v>10385.549999999999</v>
      </c>
      <c r="U321" s="62">
        <f>R321</f>
        <v>9891</v>
      </c>
      <c r="V321" s="62">
        <v>0</v>
      </c>
      <c r="W321" s="62">
        <f>R321+V321</f>
        <v>9891</v>
      </c>
      <c r="X321" s="63">
        <v>10385.549999999999</v>
      </c>
      <c r="Y321" s="61">
        <f t="shared" si="95"/>
        <v>20771.099999999999</v>
      </c>
    </row>
    <row r="322" spans="1:25" s="26" customFormat="1" ht="30" x14ac:dyDescent="0.25">
      <c r="A322" s="65"/>
      <c r="B322" s="66"/>
      <c r="C322" s="67"/>
      <c r="D322" s="68"/>
      <c r="E322" s="84" t="s">
        <v>296</v>
      </c>
      <c r="F322" s="68" t="s">
        <v>294</v>
      </c>
      <c r="G322" s="68"/>
      <c r="H322" s="85" t="s">
        <v>43</v>
      </c>
      <c r="I322" s="73"/>
      <c r="J322" s="73"/>
      <c r="K322" s="74"/>
      <c r="L322" s="75">
        <v>16750</v>
      </c>
      <c r="M322" s="76">
        <f t="shared" ref="M322:X322" si="102">SUM(M320:M321)</f>
        <v>16750</v>
      </c>
      <c r="N322" s="77">
        <f t="shared" si="102"/>
        <v>30571.587</v>
      </c>
      <c r="O322" s="76">
        <f t="shared" si="102"/>
        <v>16750</v>
      </c>
      <c r="P322" s="76">
        <f t="shared" si="102"/>
        <v>16750</v>
      </c>
      <c r="Q322" s="76">
        <f t="shared" si="102"/>
        <v>0</v>
      </c>
      <c r="R322" s="76">
        <f t="shared" si="102"/>
        <v>16750</v>
      </c>
      <c r="S322" s="77">
        <f t="shared" si="102"/>
        <v>29727.93</v>
      </c>
      <c r="T322" s="78">
        <f t="shared" ref="T322:T385" si="103">S322</f>
        <v>29727.93</v>
      </c>
      <c r="U322" s="76">
        <f t="shared" si="102"/>
        <v>16750</v>
      </c>
      <c r="V322" s="76">
        <f t="shared" si="102"/>
        <v>0</v>
      </c>
      <c r="W322" s="76">
        <f t="shared" si="102"/>
        <v>16750</v>
      </c>
      <c r="X322" s="77">
        <f t="shared" si="102"/>
        <v>29727.93</v>
      </c>
      <c r="Y322" s="78">
        <f t="shared" si="95"/>
        <v>59455.86</v>
      </c>
    </row>
    <row r="323" spans="1:25" s="11" customFormat="1" x14ac:dyDescent="0.25">
      <c r="A323" s="46">
        <v>810</v>
      </c>
      <c r="B323" s="47">
        <v>4715</v>
      </c>
      <c r="C323" s="48">
        <v>4</v>
      </c>
      <c r="D323" s="49" t="s">
        <v>75</v>
      </c>
      <c r="E323" s="54">
        <v>2000</v>
      </c>
      <c r="F323" s="49" t="s">
        <v>297</v>
      </c>
      <c r="G323" s="49" t="s">
        <v>298</v>
      </c>
      <c r="H323" s="82" t="s">
        <v>299</v>
      </c>
      <c r="I323" s="54">
        <v>1</v>
      </c>
      <c r="J323" s="54">
        <v>1</v>
      </c>
      <c r="K323" s="55" t="s">
        <v>116</v>
      </c>
      <c r="L323" s="56"/>
      <c r="M323" s="57">
        <v>110</v>
      </c>
      <c r="N323" s="58">
        <v>323.73</v>
      </c>
      <c r="O323" s="59">
        <v>110</v>
      </c>
      <c r="P323" s="59">
        <f>M323</f>
        <v>110</v>
      </c>
      <c r="Q323" s="59">
        <v>0</v>
      </c>
      <c r="R323" s="59">
        <f>P323+Q323</f>
        <v>110</v>
      </c>
      <c r="S323" s="60">
        <v>310.2</v>
      </c>
      <c r="T323" s="61">
        <f t="shared" si="103"/>
        <v>310.2</v>
      </c>
      <c r="U323" s="62">
        <f>R323</f>
        <v>110</v>
      </c>
      <c r="V323" s="62">
        <v>0</v>
      </c>
      <c r="W323" s="62">
        <f>R323+V323</f>
        <v>110</v>
      </c>
      <c r="X323" s="63">
        <v>310.2</v>
      </c>
      <c r="Y323" s="61">
        <f t="shared" si="95"/>
        <v>620.4</v>
      </c>
    </row>
    <row r="324" spans="1:25" s="11" customFormat="1" x14ac:dyDescent="0.25">
      <c r="A324" s="46">
        <v>810</v>
      </c>
      <c r="B324" s="47">
        <v>4735</v>
      </c>
      <c r="C324" s="48">
        <v>4</v>
      </c>
      <c r="D324" s="49" t="s">
        <v>82</v>
      </c>
      <c r="E324" s="54">
        <v>2000</v>
      </c>
      <c r="F324" s="49" t="s">
        <v>297</v>
      </c>
      <c r="G324" s="49" t="s">
        <v>298</v>
      </c>
      <c r="H324" s="82" t="s">
        <v>299</v>
      </c>
      <c r="I324" s="54">
        <v>1</v>
      </c>
      <c r="J324" s="54">
        <v>1</v>
      </c>
      <c r="K324" s="55" t="s">
        <v>116</v>
      </c>
      <c r="L324" s="56"/>
      <c r="M324" s="57">
        <v>17258</v>
      </c>
      <c r="N324" s="58">
        <v>50790.293999999994</v>
      </c>
      <c r="O324" s="59">
        <v>17258</v>
      </c>
      <c r="P324" s="59">
        <f>M324</f>
        <v>17258</v>
      </c>
      <c r="Q324" s="59">
        <v>0</v>
      </c>
      <c r="R324" s="59">
        <f>P324+Q324</f>
        <v>17258</v>
      </c>
      <c r="S324" s="60">
        <v>48667.56</v>
      </c>
      <c r="T324" s="61">
        <f t="shared" si="103"/>
        <v>48667.56</v>
      </c>
      <c r="U324" s="62">
        <f>R324</f>
        <v>17258</v>
      </c>
      <c r="V324" s="62">
        <v>0</v>
      </c>
      <c r="W324" s="62">
        <f>R324+V324</f>
        <v>17258</v>
      </c>
      <c r="X324" s="63">
        <v>48667.56</v>
      </c>
      <c r="Y324" s="61">
        <f t="shared" si="95"/>
        <v>97335.12</v>
      </c>
    </row>
    <row r="325" spans="1:25" s="11" customFormat="1" x14ac:dyDescent="0.25">
      <c r="A325" s="46">
        <v>810</v>
      </c>
      <c r="B325" s="47">
        <v>4740</v>
      </c>
      <c r="C325" s="48">
        <v>4</v>
      </c>
      <c r="D325" s="49" t="s">
        <v>83</v>
      </c>
      <c r="E325" s="54">
        <v>2000</v>
      </c>
      <c r="F325" s="49" t="s">
        <v>297</v>
      </c>
      <c r="G325" s="49" t="s">
        <v>298</v>
      </c>
      <c r="H325" s="82" t="s">
        <v>299</v>
      </c>
      <c r="I325" s="54">
        <v>1</v>
      </c>
      <c r="J325" s="54">
        <v>1</v>
      </c>
      <c r="K325" s="55" t="s">
        <v>116</v>
      </c>
      <c r="L325" s="56"/>
      <c r="M325" s="57">
        <v>746</v>
      </c>
      <c r="N325" s="58">
        <v>2195.4780000000001</v>
      </c>
      <c r="O325" s="59">
        <v>746</v>
      </c>
      <c r="P325" s="59">
        <f>M325</f>
        <v>746</v>
      </c>
      <c r="Q325" s="59">
        <v>0</v>
      </c>
      <c r="R325" s="59">
        <f>P325+Q325</f>
        <v>746</v>
      </c>
      <c r="S325" s="60">
        <v>2103.7200000000003</v>
      </c>
      <c r="T325" s="61">
        <f t="shared" si="103"/>
        <v>2103.7200000000003</v>
      </c>
      <c r="U325" s="62">
        <f>R325</f>
        <v>746</v>
      </c>
      <c r="V325" s="62">
        <v>0</v>
      </c>
      <c r="W325" s="62">
        <f>R325+V325</f>
        <v>746</v>
      </c>
      <c r="X325" s="63">
        <v>2103.7200000000003</v>
      </c>
      <c r="Y325" s="61">
        <f t="shared" si="95"/>
        <v>4207.4400000000005</v>
      </c>
    </row>
    <row r="326" spans="1:25" s="11" customFormat="1" x14ac:dyDescent="0.25">
      <c r="A326" s="46">
        <v>810</v>
      </c>
      <c r="B326" s="47">
        <v>4744</v>
      </c>
      <c r="C326" s="48">
        <v>4</v>
      </c>
      <c r="D326" s="49" t="s">
        <v>85</v>
      </c>
      <c r="E326" s="54">
        <v>2000</v>
      </c>
      <c r="F326" s="49" t="s">
        <v>297</v>
      </c>
      <c r="G326" s="49" t="s">
        <v>298</v>
      </c>
      <c r="H326" s="82" t="s">
        <v>299</v>
      </c>
      <c r="I326" s="54">
        <v>1</v>
      </c>
      <c r="J326" s="54">
        <v>1</v>
      </c>
      <c r="K326" s="55" t="s">
        <v>116</v>
      </c>
      <c r="L326" s="56"/>
      <c r="M326" s="57">
        <v>120</v>
      </c>
      <c r="N326" s="58">
        <v>353.15999999999997</v>
      </c>
      <c r="O326" s="59">
        <v>120</v>
      </c>
      <c r="P326" s="59">
        <f>M326</f>
        <v>120</v>
      </c>
      <c r="Q326" s="59">
        <v>0</v>
      </c>
      <c r="R326" s="59">
        <f>P326+Q326</f>
        <v>120</v>
      </c>
      <c r="S326" s="60">
        <v>338.4</v>
      </c>
      <c r="T326" s="61">
        <f t="shared" si="103"/>
        <v>338.4</v>
      </c>
      <c r="U326" s="62">
        <f>R326</f>
        <v>120</v>
      </c>
      <c r="V326" s="62">
        <v>0</v>
      </c>
      <c r="W326" s="62">
        <f>R326+V326</f>
        <v>120</v>
      </c>
      <c r="X326" s="63">
        <v>338.4</v>
      </c>
      <c r="Y326" s="61">
        <f t="shared" si="95"/>
        <v>676.8</v>
      </c>
    </row>
    <row r="327" spans="1:25" s="11" customFormat="1" x14ac:dyDescent="0.25">
      <c r="A327" s="46">
        <v>810</v>
      </c>
      <c r="B327" s="47">
        <v>4745</v>
      </c>
      <c r="C327" s="48">
        <v>4</v>
      </c>
      <c r="D327" s="49" t="s">
        <v>86</v>
      </c>
      <c r="E327" s="54">
        <v>2000</v>
      </c>
      <c r="F327" s="49" t="s">
        <v>297</v>
      </c>
      <c r="G327" s="49" t="s">
        <v>298</v>
      </c>
      <c r="H327" s="82" t="s">
        <v>299</v>
      </c>
      <c r="I327" s="54">
        <v>1</v>
      </c>
      <c r="J327" s="54">
        <v>1</v>
      </c>
      <c r="K327" s="55" t="s">
        <v>116</v>
      </c>
      <c r="L327" s="56"/>
      <c r="M327" s="57">
        <v>306</v>
      </c>
      <c r="N327" s="58">
        <v>900.55799999999999</v>
      </c>
      <c r="O327" s="59">
        <v>306</v>
      </c>
      <c r="P327" s="59">
        <f>M327</f>
        <v>306</v>
      </c>
      <c r="Q327" s="59">
        <v>0</v>
      </c>
      <c r="R327" s="59">
        <f>P327+Q327</f>
        <v>306</v>
      </c>
      <c r="S327" s="60">
        <v>862.92</v>
      </c>
      <c r="T327" s="61">
        <f t="shared" si="103"/>
        <v>862.92</v>
      </c>
      <c r="U327" s="62">
        <f>R327</f>
        <v>306</v>
      </c>
      <c r="V327" s="62">
        <v>0</v>
      </c>
      <c r="W327" s="62">
        <f>R327+V327</f>
        <v>306</v>
      </c>
      <c r="X327" s="63">
        <v>862.92</v>
      </c>
      <c r="Y327" s="61">
        <f t="shared" si="95"/>
        <v>1725.84</v>
      </c>
    </row>
    <row r="328" spans="1:25" s="26" customFormat="1" ht="30" x14ac:dyDescent="0.25">
      <c r="A328" s="65"/>
      <c r="B328" s="66"/>
      <c r="C328" s="67"/>
      <c r="D328" s="68"/>
      <c r="E328" s="73" t="s">
        <v>300</v>
      </c>
      <c r="F328" s="68" t="s">
        <v>297</v>
      </c>
      <c r="G328" s="68"/>
      <c r="H328" s="85" t="s">
        <v>299</v>
      </c>
      <c r="I328" s="73"/>
      <c r="J328" s="73"/>
      <c r="K328" s="74"/>
      <c r="L328" s="75">
        <v>18540</v>
      </c>
      <c r="M328" s="76">
        <f t="shared" ref="M328:X328" si="104">SUM(M323:M327)</f>
        <v>18540</v>
      </c>
      <c r="N328" s="77">
        <f t="shared" si="104"/>
        <v>54563.22</v>
      </c>
      <c r="O328" s="76">
        <f t="shared" si="104"/>
        <v>18540</v>
      </c>
      <c r="P328" s="76">
        <f t="shared" si="104"/>
        <v>18540</v>
      </c>
      <c r="Q328" s="76">
        <f t="shared" si="104"/>
        <v>0</v>
      </c>
      <c r="R328" s="76">
        <f t="shared" si="104"/>
        <v>18540</v>
      </c>
      <c r="S328" s="77">
        <f t="shared" si="104"/>
        <v>52282.799999999996</v>
      </c>
      <c r="T328" s="78">
        <f t="shared" si="103"/>
        <v>52282.799999999996</v>
      </c>
      <c r="U328" s="76">
        <f t="shared" si="104"/>
        <v>18540</v>
      </c>
      <c r="V328" s="76">
        <f t="shared" si="104"/>
        <v>0</v>
      </c>
      <c r="W328" s="76">
        <f t="shared" si="104"/>
        <v>18540</v>
      </c>
      <c r="X328" s="77">
        <f t="shared" si="104"/>
        <v>52282.799999999996</v>
      </c>
      <c r="Y328" s="78">
        <f t="shared" si="95"/>
        <v>104565.59999999999</v>
      </c>
    </row>
    <row r="329" spans="1:25" s="11" customFormat="1" x14ac:dyDescent="0.25">
      <c r="A329" s="46">
        <v>810</v>
      </c>
      <c r="B329" s="47">
        <v>4715</v>
      </c>
      <c r="C329" s="48">
        <v>4</v>
      </c>
      <c r="D329" s="49" t="s">
        <v>75</v>
      </c>
      <c r="E329" s="54">
        <v>2037</v>
      </c>
      <c r="F329" s="49" t="s">
        <v>301</v>
      </c>
      <c r="G329" s="49" t="s">
        <v>295</v>
      </c>
      <c r="H329" s="82" t="s">
        <v>43</v>
      </c>
      <c r="I329" s="54">
        <v>1</v>
      </c>
      <c r="J329" s="54">
        <v>1</v>
      </c>
      <c r="K329" s="55" t="s">
        <v>116</v>
      </c>
      <c r="L329" s="56"/>
      <c r="M329" s="57">
        <v>7178</v>
      </c>
      <c r="N329" s="58">
        <v>21124.853999999999</v>
      </c>
      <c r="O329" s="59">
        <v>7178</v>
      </c>
      <c r="P329" s="59">
        <f>M329</f>
        <v>7178</v>
      </c>
      <c r="Q329" s="59">
        <v>0</v>
      </c>
      <c r="R329" s="59">
        <f>P329+Q329</f>
        <v>7178</v>
      </c>
      <c r="S329" s="60">
        <v>20241.96</v>
      </c>
      <c r="T329" s="61">
        <f t="shared" si="103"/>
        <v>20241.96</v>
      </c>
      <c r="U329" s="62">
        <f>R329</f>
        <v>7178</v>
      </c>
      <c r="V329" s="62">
        <v>0</v>
      </c>
      <c r="W329" s="62">
        <f>R329+V329</f>
        <v>7178</v>
      </c>
      <c r="X329" s="63">
        <v>20241.96</v>
      </c>
      <c r="Y329" s="61">
        <f t="shared" ref="Y329:Y392" si="105">SUM(T329,X329)</f>
        <v>40483.919999999998</v>
      </c>
    </row>
    <row r="330" spans="1:25" s="11" customFormat="1" x14ac:dyDescent="0.25">
      <c r="A330" s="46">
        <v>811</v>
      </c>
      <c r="B330" s="47">
        <v>4716</v>
      </c>
      <c r="C330" s="48">
        <v>4</v>
      </c>
      <c r="D330" s="49" t="s">
        <v>75</v>
      </c>
      <c r="E330" s="54">
        <v>2037</v>
      </c>
      <c r="F330" s="49" t="s">
        <v>301</v>
      </c>
      <c r="G330" s="49" t="s">
        <v>295</v>
      </c>
      <c r="H330" s="82" t="s">
        <v>43</v>
      </c>
      <c r="I330" s="54">
        <v>1</v>
      </c>
      <c r="J330" s="54">
        <v>1</v>
      </c>
      <c r="K330" s="55" t="s">
        <v>116</v>
      </c>
      <c r="L330" s="56"/>
      <c r="M330" s="57">
        <v>3077</v>
      </c>
      <c r="N330" s="58">
        <v>9055.610999999999</v>
      </c>
      <c r="O330" s="59">
        <v>3077</v>
      </c>
      <c r="P330" s="59">
        <f>M330</f>
        <v>3077</v>
      </c>
      <c r="Q330" s="59">
        <v>0</v>
      </c>
      <c r="R330" s="59">
        <f>P330+Q330</f>
        <v>3077</v>
      </c>
      <c r="S330" s="60">
        <v>8677.14</v>
      </c>
      <c r="T330" s="61">
        <f t="shared" si="103"/>
        <v>8677.14</v>
      </c>
      <c r="U330" s="62">
        <f>R330</f>
        <v>3077</v>
      </c>
      <c r="V330" s="62">
        <v>0</v>
      </c>
      <c r="W330" s="62">
        <f>R330+V330</f>
        <v>3077</v>
      </c>
      <c r="X330" s="63">
        <v>8677.14</v>
      </c>
      <c r="Y330" s="61">
        <f t="shared" si="105"/>
        <v>17354.28</v>
      </c>
    </row>
    <row r="331" spans="1:25" s="26" customFormat="1" ht="30" x14ac:dyDescent="0.25">
      <c r="A331" s="65"/>
      <c r="B331" s="66"/>
      <c r="C331" s="67"/>
      <c r="D331" s="68"/>
      <c r="E331" s="73" t="s">
        <v>302</v>
      </c>
      <c r="F331" s="68" t="s">
        <v>301</v>
      </c>
      <c r="G331" s="68"/>
      <c r="H331" s="85" t="s">
        <v>43</v>
      </c>
      <c r="I331" s="73"/>
      <c r="J331" s="73"/>
      <c r="K331" s="74"/>
      <c r="L331" s="75">
        <v>10255</v>
      </c>
      <c r="M331" s="76">
        <f t="shared" ref="M331:X331" si="106">SUM(M329:M330)</f>
        <v>10255</v>
      </c>
      <c r="N331" s="77">
        <f t="shared" si="106"/>
        <v>30180.464999999997</v>
      </c>
      <c r="O331" s="76">
        <f t="shared" si="106"/>
        <v>10255</v>
      </c>
      <c r="P331" s="76">
        <f t="shared" si="106"/>
        <v>10255</v>
      </c>
      <c r="Q331" s="76">
        <f t="shared" si="106"/>
        <v>0</v>
      </c>
      <c r="R331" s="76">
        <f t="shared" si="106"/>
        <v>10255</v>
      </c>
      <c r="S331" s="77">
        <f t="shared" si="106"/>
        <v>28919.1</v>
      </c>
      <c r="T331" s="78">
        <f t="shared" si="103"/>
        <v>28919.1</v>
      </c>
      <c r="U331" s="76">
        <f t="shared" si="106"/>
        <v>10255</v>
      </c>
      <c r="V331" s="76">
        <f t="shared" si="106"/>
        <v>0</v>
      </c>
      <c r="W331" s="76">
        <f t="shared" si="106"/>
        <v>10255</v>
      </c>
      <c r="X331" s="77">
        <f t="shared" si="106"/>
        <v>28919.1</v>
      </c>
      <c r="Y331" s="78">
        <f t="shared" si="105"/>
        <v>57838.2</v>
      </c>
    </row>
    <row r="332" spans="1:25" s="11" customFormat="1" x14ac:dyDescent="0.25">
      <c r="A332" s="46">
        <v>810</v>
      </c>
      <c r="B332" s="47">
        <v>4722</v>
      </c>
      <c r="C332" s="48">
        <v>4</v>
      </c>
      <c r="D332" s="49" t="s">
        <v>80</v>
      </c>
      <c r="E332" s="54">
        <v>2062</v>
      </c>
      <c r="F332" s="49" t="s">
        <v>303</v>
      </c>
      <c r="G332" s="49" t="s">
        <v>304</v>
      </c>
      <c r="H332" s="82" t="s">
        <v>106</v>
      </c>
      <c r="I332" s="54">
        <v>1</v>
      </c>
      <c r="J332" s="54">
        <v>1</v>
      </c>
      <c r="K332" s="55" t="s">
        <v>116</v>
      </c>
      <c r="L332" s="56"/>
      <c r="M332" s="57">
        <v>838</v>
      </c>
      <c r="N332" s="58">
        <v>2466.2339999999999</v>
      </c>
      <c r="O332" s="59">
        <v>838</v>
      </c>
      <c r="P332" s="59">
        <f>M332</f>
        <v>838</v>
      </c>
      <c r="Q332" s="59">
        <v>0</v>
      </c>
      <c r="R332" s="59">
        <f>P332+Q332</f>
        <v>838</v>
      </c>
      <c r="S332" s="60">
        <v>2363.16</v>
      </c>
      <c r="T332" s="61">
        <f t="shared" si="103"/>
        <v>2363.16</v>
      </c>
      <c r="U332" s="62">
        <f>R332</f>
        <v>838</v>
      </c>
      <c r="V332" s="62">
        <v>0</v>
      </c>
      <c r="W332" s="62">
        <f>R332+V332</f>
        <v>838</v>
      </c>
      <c r="X332" s="63">
        <v>2363.16</v>
      </c>
      <c r="Y332" s="61">
        <f t="shared" si="105"/>
        <v>4726.32</v>
      </c>
    </row>
    <row r="333" spans="1:25" s="26" customFormat="1" ht="30" x14ac:dyDescent="0.25">
      <c r="A333" s="65"/>
      <c r="B333" s="66"/>
      <c r="C333" s="67"/>
      <c r="D333" s="68"/>
      <c r="E333" s="73" t="s">
        <v>305</v>
      </c>
      <c r="F333" s="68" t="s">
        <v>303</v>
      </c>
      <c r="G333" s="68"/>
      <c r="H333" s="85" t="s">
        <v>106</v>
      </c>
      <c r="I333" s="73"/>
      <c r="J333" s="73"/>
      <c r="K333" s="74"/>
      <c r="L333" s="75">
        <v>810</v>
      </c>
      <c r="M333" s="76">
        <f>SUM(M332:M332)</f>
        <v>838</v>
      </c>
      <c r="N333" s="77">
        <f>SUM(N332)</f>
        <v>2466.2339999999999</v>
      </c>
      <c r="O333" s="76">
        <f>SUM(O332:O332)</f>
        <v>838</v>
      </c>
      <c r="P333" s="76">
        <f>SUM(P332)</f>
        <v>838</v>
      </c>
      <c r="Q333" s="76">
        <f>SUM(Q332)</f>
        <v>0</v>
      </c>
      <c r="R333" s="76">
        <f>SUM(R332)</f>
        <v>838</v>
      </c>
      <c r="S333" s="77">
        <f>SUM(S332)</f>
        <v>2363.16</v>
      </c>
      <c r="T333" s="78">
        <f t="shared" si="103"/>
        <v>2363.16</v>
      </c>
      <c r="U333" s="76">
        <f>SUM(U332)</f>
        <v>838</v>
      </c>
      <c r="V333" s="76">
        <f>SUM(V332:V332)</f>
        <v>0</v>
      </c>
      <c r="W333" s="76">
        <f>SUM(W332)</f>
        <v>838</v>
      </c>
      <c r="X333" s="77">
        <f>SUM(X332)</f>
        <v>2363.16</v>
      </c>
      <c r="Y333" s="78">
        <f t="shared" si="105"/>
        <v>4726.32</v>
      </c>
    </row>
    <row r="334" spans="1:25" s="11" customFormat="1" x14ac:dyDescent="0.25">
      <c r="A334" s="46">
        <v>82</v>
      </c>
      <c r="B334" s="47">
        <v>1349</v>
      </c>
      <c r="C334" s="48">
        <v>4</v>
      </c>
      <c r="D334" s="49" t="s">
        <v>48</v>
      </c>
      <c r="E334" s="54">
        <v>2170</v>
      </c>
      <c r="F334" s="49" t="s">
        <v>306</v>
      </c>
      <c r="G334" s="49" t="s">
        <v>298</v>
      </c>
      <c r="H334" s="82" t="s">
        <v>299</v>
      </c>
      <c r="I334" s="54">
        <v>1</v>
      </c>
      <c r="J334" s="54">
        <v>8</v>
      </c>
      <c r="K334" s="55" t="s">
        <v>96</v>
      </c>
      <c r="L334" s="56"/>
      <c r="M334" s="57">
        <v>65</v>
      </c>
      <c r="N334" s="58">
        <v>0</v>
      </c>
      <c r="O334" s="59">
        <v>65</v>
      </c>
      <c r="P334" s="59">
        <f>M334</f>
        <v>65</v>
      </c>
      <c r="Q334" s="59">
        <v>0</v>
      </c>
      <c r="R334" s="59">
        <f>P334+Q334</f>
        <v>65</v>
      </c>
      <c r="S334" s="60">
        <v>0</v>
      </c>
      <c r="T334" s="61">
        <f t="shared" si="103"/>
        <v>0</v>
      </c>
      <c r="U334" s="62">
        <f>R334</f>
        <v>65</v>
      </c>
      <c r="V334" s="62">
        <v>0</v>
      </c>
      <c r="W334" s="62">
        <f>R334+V334</f>
        <v>65</v>
      </c>
      <c r="X334" s="63">
        <v>0</v>
      </c>
      <c r="Y334" s="61">
        <f t="shared" si="105"/>
        <v>0</v>
      </c>
    </row>
    <row r="335" spans="1:25" s="11" customFormat="1" x14ac:dyDescent="0.25">
      <c r="A335" s="46">
        <v>810</v>
      </c>
      <c r="B335" s="47">
        <v>4735</v>
      </c>
      <c r="C335" s="48">
        <v>4</v>
      </c>
      <c r="D335" s="49" t="s">
        <v>82</v>
      </c>
      <c r="E335" s="54">
        <v>2170</v>
      </c>
      <c r="F335" s="49" t="s">
        <v>306</v>
      </c>
      <c r="G335" s="49" t="s">
        <v>298</v>
      </c>
      <c r="H335" s="82" t="s">
        <v>299</v>
      </c>
      <c r="I335" s="54">
        <v>1</v>
      </c>
      <c r="J335" s="54">
        <v>1</v>
      </c>
      <c r="K335" s="55" t="s">
        <v>116</v>
      </c>
      <c r="L335" s="56"/>
      <c r="M335" s="57">
        <v>700</v>
      </c>
      <c r="N335" s="58">
        <v>2060.1</v>
      </c>
      <c r="O335" s="59">
        <v>700</v>
      </c>
      <c r="P335" s="59">
        <f>M335</f>
        <v>700</v>
      </c>
      <c r="Q335" s="59">
        <v>0</v>
      </c>
      <c r="R335" s="59">
        <f>P335+Q335</f>
        <v>700</v>
      </c>
      <c r="S335" s="60">
        <v>1974</v>
      </c>
      <c r="T335" s="61">
        <f t="shared" si="103"/>
        <v>1974</v>
      </c>
      <c r="U335" s="62">
        <f>R335</f>
        <v>700</v>
      </c>
      <c r="V335" s="62">
        <v>0</v>
      </c>
      <c r="W335" s="62">
        <f>R335+V335</f>
        <v>700</v>
      </c>
      <c r="X335" s="63">
        <v>1974</v>
      </c>
      <c r="Y335" s="61">
        <f t="shared" si="105"/>
        <v>3948</v>
      </c>
    </row>
    <row r="336" spans="1:25" s="26" customFormat="1" ht="30" x14ac:dyDescent="0.25">
      <c r="A336" s="65"/>
      <c r="B336" s="66"/>
      <c r="C336" s="67"/>
      <c r="D336" s="68"/>
      <c r="E336" s="73" t="s">
        <v>307</v>
      </c>
      <c r="F336" s="68" t="s">
        <v>306</v>
      </c>
      <c r="G336" s="68"/>
      <c r="H336" s="85" t="s">
        <v>299</v>
      </c>
      <c r="I336" s="73"/>
      <c r="J336" s="73"/>
      <c r="K336" s="74"/>
      <c r="L336" s="75">
        <v>765</v>
      </c>
      <c r="M336" s="76">
        <f t="shared" ref="M336:X336" si="107">SUM(M334:M335)</f>
        <v>765</v>
      </c>
      <c r="N336" s="77">
        <f t="shared" si="107"/>
        <v>2060.1</v>
      </c>
      <c r="O336" s="76">
        <f t="shared" si="107"/>
        <v>765</v>
      </c>
      <c r="P336" s="76">
        <f t="shared" si="107"/>
        <v>765</v>
      </c>
      <c r="Q336" s="76">
        <f t="shared" si="107"/>
        <v>0</v>
      </c>
      <c r="R336" s="76">
        <f t="shared" si="107"/>
        <v>765</v>
      </c>
      <c r="S336" s="77">
        <f t="shared" si="107"/>
        <v>1974</v>
      </c>
      <c r="T336" s="78">
        <f t="shared" si="103"/>
        <v>1974</v>
      </c>
      <c r="U336" s="76">
        <f t="shared" si="107"/>
        <v>765</v>
      </c>
      <c r="V336" s="76">
        <f t="shared" si="107"/>
        <v>0</v>
      </c>
      <c r="W336" s="76">
        <f t="shared" si="107"/>
        <v>765</v>
      </c>
      <c r="X336" s="77">
        <f t="shared" si="107"/>
        <v>1974</v>
      </c>
      <c r="Y336" s="78">
        <f t="shared" si="105"/>
        <v>3948</v>
      </c>
    </row>
    <row r="337" spans="1:25" s="26" customFormat="1" x14ac:dyDescent="0.25">
      <c r="A337" s="46">
        <v>82</v>
      </c>
      <c r="B337" s="47">
        <v>1349</v>
      </c>
      <c r="C337" s="48">
        <v>12</v>
      </c>
      <c r="D337" s="49" t="s">
        <v>48</v>
      </c>
      <c r="E337" s="54">
        <v>2302</v>
      </c>
      <c r="F337" s="49" t="s">
        <v>308</v>
      </c>
      <c r="G337" s="49" t="s">
        <v>54</v>
      </c>
      <c r="H337" s="82" t="s">
        <v>43</v>
      </c>
      <c r="I337" s="54">
        <v>1</v>
      </c>
      <c r="J337" s="54">
        <v>8</v>
      </c>
      <c r="K337" s="55" t="s">
        <v>96</v>
      </c>
      <c r="L337" s="56"/>
      <c r="M337" s="57">
        <v>140</v>
      </c>
      <c r="N337" s="58">
        <v>0</v>
      </c>
      <c r="O337" s="59">
        <v>140</v>
      </c>
      <c r="P337" s="59">
        <f>M337</f>
        <v>140</v>
      </c>
      <c r="Q337" s="59">
        <v>0</v>
      </c>
      <c r="R337" s="59">
        <f>P337+Q337</f>
        <v>140</v>
      </c>
      <c r="S337" s="60">
        <v>0</v>
      </c>
      <c r="T337" s="61">
        <f t="shared" si="103"/>
        <v>0</v>
      </c>
      <c r="U337" s="62">
        <f>R337</f>
        <v>140</v>
      </c>
      <c r="V337" s="62">
        <v>0</v>
      </c>
      <c r="W337" s="62">
        <f>R337+V337</f>
        <v>140</v>
      </c>
      <c r="X337" s="63">
        <v>0</v>
      </c>
      <c r="Y337" s="61">
        <f t="shared" si="105"/>
        <v>0</v>
      </c>
    </row>
    <row r="338" spans="1:25" s="26" customFormat="1" x14ac:dyDescent="0.25">
      <c r="A338" s="46">
        <v>180</v>
      </c>
      <c r="B338" s="47">
        <v>1385</v>
      </c>
      <c r="C338" s="48">
        <v>4</v>
      </c>
      <c r="D338" s="49" t="s">
        <v>309</v>
      </c>
      <c r="E338" s="54">
        <v>2302</v>
      </c>
      <c r="F338" s="49" t="s">
        <v>308</v>
      </c>
      <c r="G338" s="49" t="s">
        <v>54</v>
      </c>
      <c r="H338" s="82" t="s">
        <v>43</v>
      </c>
      <c r="I338" s="54">
        <v>1</v>
      </c>
      <c r="J338" s="54">
        <v>3</v>
      </c>
      <c r="K338" s="55" t="s">
        <v>59</v>
      </c>
      <c r="L338" s="56"/>
      <c r="M338" s="57">
        <v>600</v>
      </c>
      <c r="N338" s="58">
        <v>630</v>
      </c>
      <c r="O338" s="59">
        <v>600</v>
      </c>
      <c r="P338" s="59">
        <f>M338</f>
        <v>600</v>
      </c>
      <c r="Q338" s="59">
        <v>0</v>
      </c>
      <c r="R338" s="59">
        <f>P338+Q338</f>
        <v>600</v>
      </c>
      <c r="S338" s="60">
        <v>630</v>
      </c>
      <c r="T338" s="61">
        <f t="shared" si="103"/>
        <v>630</v>
      </c>
      <c r="U338" s="62">
        <f>R338</f>
        <v>600</v>
      </c>
      <c r="V338" s="62">
        <v>0</v>
      </c>
      <c r="W338" s="62">
        <f>R338+V338</f>
        <v>600</v>
      </c>
      <c r="X338" s="63">
        <v>630</v>
      </c>
      <c r="Y338" s="61">
        <f t="shared" si="105"/>
        <v>1260</v>
      </c>
    </row>
    <row r="339" spans="1:25" s="11" customFormat="1" x14ac:dyDescent="0.25">
      <c r="A339" s="46">
        <v>180</v>
      </c>
      <c r="B339" s="47">
        <v>1386</v>
      </c>
      <c r="C339" s="48">
        <v>4</v>
      </c>
      <c r="D339" s="49" t="s">
        <v>310</v>
      </c>
      <c r="E339" s="54">
        <v>2302</v>
      </c>
      <c r="F339" s="49" t="s">
        <v>308</v>
      </c>
      <c r="G339" s="49" t="s">
        <v>54</v>
      </c>
      <c r="H339" s="82" t="s">
        <v>43</v>
      </c>
      <c r="I339" s="54">
        <v>1</v>
      </c>
      <c r="J339" s="54">
        <v>3</v>
      </c>
      <c r="K339" s="55" t="s">
        <v>59</v>
      </c>
      <c r="L339" s="56"/>
      <c r="M339" s="57">
        <v>700</v>
      </c>
      <c r="N339" s="58">
        <v>734.99999999999989</v>
      </c>
      <c r="O339" s="59">
        <v>700</v>
      </c>
      <c r="P339" s="59">
        <f>M339</f>
        <v>700</v>
      </c>
      <c r="Q339" s="59">
        <v>0</v>
      </c>
      <c r="R339" s="59">
        <f>P339+Q339</f>
        <v>700</v>
      </c>
      <c r="S339" s="60">
        <v>734.99999999999989</v>
      </c>
      <c r="T339" s="61">
        <f t="shared" si="103"/>
        <v>734.99999999999989</v>
      </c>
      <c r="U339" s="62">
        <f>R339</f>
        <v>700</v>
      </c>
      <c r="V339" s="62">
        <v>0</v>
      </c>
      <c r="W339" s="62">
        <f>R339+V339</f>
        <v>700</v>
      </c>
      <c r="X339" s="63">
        <v>734.99999999999989</v>
      </c>
      <c r="Y339" s="61">
        <f t="shared" si="105"/>
        <v>1469.9999999999998</v>
      </c>
    </row>
    <row r="340" spans="1:25" s="26" customFormat="1" ht="30" x14ac:dyDescent="0.25">
      <c r="A340" s="65"/>
      <c r="B340" s="66"/>
      <c r="C340" s="67"/>
      <c r="D340" s="68"/>
      <c r="E340" s="73" t="s">
        <v>311</v>
      </c>
      <c r="F340" s="68" t="s">
        <v>308</v>
      </c>
      <c r="G340" s="68"/>
      <c r="H340" s="85" t="s">
        <v>43</v>
      </c>
      <c r="I340" s="73"/>
      <c r="J340" s="73"/>
      <c r="K340" s="74"/>
      <c r="L340" s="75">
        <v>1440</v>
      </c>
      <c r="M340" s="76">
        <f t="shared" ref="M340:X340" si="108">SUM(M337:M339)</f>
        <v>1440</v>
      </c>
      <c r="N340" s="77">
        <f t="shared" si="108"/>
        <v>1365</v>
      </c>
      <c r="O340" s="76">
        <f t="shared" si="108"/>
        <v>1440</v>
      </c>
      <c r="P340" s="76">
        <f t="shared" si="108"/>
        <v>1440</v>
      </c>
      <c r="Q340" s="76">
        <f t="shared" si="108"/>
        <v>0</v>
      </c>
      <c r="R340" s="76">
        <f t="shared" si="108"/>
        <v>1440</v>
      </c>
      <c r="S340" s="77">
        <f t="shared" si="108"/>
        <v>1365</v>
      </c>
      <c r="T340" s="78">
        <f t="shared" si="103"/>
        <v>1365</v>
      </c>
      <c r="U340" s="76">
        <f t="shared" si="108"/>
        <v>1440</v>
      </c>
      <c r="V340" s="76">
        <f t="shared" si="108"/>
        <v>0</v>
      </c>
      <c r="W340" s="76">
        <f t="shared" si="108"/>
        <v>1440</v>
      </c>
      <c r="X340" s="77">
        <f t="shared" si="108"/>
        <v>1365</v>
      </c>
      <c r="Y340" s="78">
        <f t="shared" si="105"/>
        <v>2730</v>
      </c>
    </row>
    <row r="341" spans="1:25" s="11" customFormat="1" x14ac:dyDescent="0.25">
      <c r="A341" s="46">
        <v>82</v>
      </c>
      <c r="B341" s="47">
        <v>1349</v>
      </c>
      <c r="C341" s="48">
        <v>12</v>
      </c>
      <c r="D341" s="49" t="s">
        <v>48</v>
      </c>
      <c r="E341" s="54">
        <v>2308</v>
      </c>
      <c r="F341" s="49" t="s">
        <v>312</v>
      </c>
      <c r="G341" s="49" t="s">
        <v>54</v>
      </c>
      <c r="H341" s="82" t="s">
        <v>43</v>
      </c>
      <c r="I341" s="54">
        <v>1</v>
      </c>
      <c r="J341" s="54">
        <v>8</v>
      </c>
      <c r="K341" s="55" t="s">
        <v>96</v>
      </c>
      <c r="L341" s="56"/>
      <c r="M341" s="57">
        <v>0</v>
      </c>
      <c r="N341" s="58">
        <v>0</v>
      </c>
      <c r="O341" s="59">
        <v>0</v>
      </c>
      <c r="P341" s="59">
        <f t="shared" ref="P341:P353" si="109">M341</f>
        <v>0</v>
      </c>
      <c r="Q341" s="59">
        <v>0</v>
      </c>
      <c r="R341" s="59">
        <f t="shared" ref="R341:R353" si="110">P341+Q341</f>
        <v>0</v>
      </c>
      <c r="S341" s="60">
        <v>0</v>
      </c>
      <c r="T341" s="61">
        <f t="shared" si="103"/>
        <v>0</v>
      </c>
      <c r="U341" s="62">
        <f t="shared" ref="U341:U353" si="111">R341</f>
        <v>0</v>
      </c>
      <c r="V341" s="62">
        <v>0</v>
      </c>
      <c r="W341" s="62">
        <f t="shared" ref="W341:W353" si="112">R341+V341</f>
        <v>0</v>
      </c>
      <c r="X341" s="63">
        <v>0</v>
      </c>
      <c r="Y341" s="61">
        <f t="shared" si="105"/>
        <v>0</v>
      </c>
    </row>
    <row r="342" spans="1:25" s="11" customFormat="1" x14ac:dyDescent="0.25">
      <c r="A342" s="46">
        <v>300</v>
      </c>
      <c r="B342" s="47">
        <v>2678</v>
      </c>
      <c r="C342" s="48">
        <v>4</v>
      </c>
      <c r="D342" s="49" t="s">
        <v>51</v>
      </c>
      <c r="E342" s="54">
        <v>2308</v>
      </c>
      <c r="F342" s="49" t="s">
        <v>312</v>
      </c>
      <c r="G342" s="49" t="s">
        <v>54</v>
      </c>
      <c r="H342" s="82" t="s">
        <v>43</v>
      </c>
      <c r="I342" s="54">
        <v>1</v>
      </c>
      <c r="J342" s="54">
        <v>1</v>
      </c>
      <c r="K342" s="55" t="s">
        <v>116</v>
      </c>
      <c r="L342" s="56"/>
      <c r="M342" s="57">
        <v>50</v>
      </c>
      <c r="N342" s="58">
        <v>147.14999999999998</v>
      </c>
      <c r="O342" s="59">
        <v>50</v>
      </c>
      <c r="P342" s="59">
        <f t="shared" si="109"/>
        <v>50</v>
      </c>
      <c r="Q342" s="59">
        <v>0</v>
      </c>
      <c r="R342" s="59">
        <f t="shared" si="110"/>
        <v>50</v>
      </c>
      <c r="S342" s="60">
        <v>141</v>
      </c>
      <c r="T342" s="61">
        <f t="shared" si="103"/>
        <v>141</v>
      </c>
      <c r="U342" s="62">
        <f t="shared" si="111"/>
        <v>50</v>
      </c>
      <c r="V342" s="62">
        <v>0</v>
      </c>
      <c r="W342" s="62">
        <f t="shared" si="112"/>
        <v>50</v>
      </c>
      <c r="X342" s="63">
        <v>141</v>
      </c>
      <c r="Y342" s="61">
        <f t="shared" si="105"/>
        <v>282</v>
      </c>
    </row>
    <row r="343" spans="1:25" s="11" customFormat="1" x14ac:dyDescent="0.25">
      <c r="A343" s="46">
        <v>300</v>
      </c>
      <c r="B343" s="47">
        <v>2705</v>
      </c>
      <c r="C343" s="48">
        <v>4</v>
      </c>
      <c r="D343" s="49" t="s">
        <v>55</v>
      </c>
      <c r="E343" s="54">
        <v>2308</v>
      </c>
      <c r="F343" s="49" t="s">
        <v>312</v>
      </c>
      <c r="G343" s="49" t="s">
        <v>54</v>
      </c>
      <c r="H343" s="82" t="s">
        <v>43</v>
      </c>
      <c r="I343" s="54">
        <v>1</v>
      </c>
      <c r="J343" s="54">
        <v>1</v>
      </c>
      <c r="K343" s="55" t="s">
        <v>116</v>
      </c>
      <c r="L343" s="56"/>
      <c r="M343" s="57">
        <v>30</v>
      </c>
      <c r="N343" s="58">
        <v>88.289999999999992</v>
      </c>
      <c r="O343" s="59">
        <v>30</v>
      </c>
      <c r="P343" s="59">
        <f t="shared" si="109"/>
        <v>30</v>
      </c>
      <c r="Q343" s="59">
        <v>0</v>
      </c>
      <c r="R343" s="59">
        <f t="shared" si="110"/>
        <v>30</v>
      </c>
      <c r="S343" s="60">
        <v>84.6</v>
      </c>
      <c r="T343" s="61">
        <f t="shared" si="103"/>
        <v>84.6</v>
      </c>
      <c r="U343" s="62">
        <f t="shared" si="111"/>
        <v>30</v>
      </c>
      <c r="V343" s="62">
        <v>0</v>
      </c>
      <c r="W343" s="62">
        <f t="shared" si="112"/>
        <v>30</v>
      </c>
      <c r="X343" s="63">
        <v>84.6</v>
      </c>
      <c r="Y343" s="61">
        <f t="shared" si="105"/>
        <v>169.2</v>
      </c>
    </row>
    <row r="344" spans="1:25" s="11" customFormat="1" x14ac:dyDescent="0.25">
      <c r="A344" s="46">
        <v>300</v>
      </c>
      <c r="B344" s="47">
        <v>2709</v>
      </c>
      <c r="C344" s="48">
        <v>22</v>
      </c>
      <c r="D344" s="49" t="s">
        <v>55</v>
      </c>
      <c r="E344" s="54">
        <v>2308</v>
      </c>
      <c r="F344" s="49" t="s">
        <v>312</v>
      </c>
      <c r="G344" s="49" t="s">
        <v>54</v>
      </c>
      <c r="H344" s="82" t="s">
        <v>43</v>
      </c>
      <c r="I344" s="54">
        <v>1</v>
      </c>
      <c r="J344" s="54">
        <v>1</v>
      </c>
      <c r="K344" s="55" t="s">
        <v>116</v>
      </c>
      <c r="L344" s="56"/>
      <c r="M344" s="57">
        <v>10</v>
      </c>
      <c r="N344" s="58">
        <v>29.43</v>
      </c>
      <c r="O344" s="59">
        <v>10</v>
      </c>
      <c r="P344" s="59">
        <f t="shared" si="109"/>
        <v>10</v>
      </c>
      <c r="Q344" s="59">
        <v>0</v>
      </c>
      <c r="R344" s="59">
        <f t="shared" si="110"/>
        <v>10</v>
      </c>
      <c r="S344" s="60">
        <v>28.199999999999996</v>
      </c>
      <c r="T344" s="61">
        <f t="shared" si="103"/>
        <v>28.199999999999996</v>
      </c>
      <c r="U344" s="62">
        <f t="shared" si="111"/>
        <v>10</v>
      </c>
      <c r="V344" s="62">
        <v>0</v>
      </c>
      <c r="W344" s="62">
        <f t="shared" si="112"/>
        <v>10</v>
      </c>
      <c r="X344" s="63">
        <v>28.199999999999996</v>
      </c>
      <c r="Y344" s="61">
        <f t="shared" si="105"/>
        <v>56.399999999999991</v>
      </c>
    </row>
    <row r="345" spans="1:25" s="11" customFormat="1" x14ac:dyDescent="0.25">
      <c r="A345" s="46">
        <v>300</v>
      </c>
      <c r="B345" s="47">
        <v>2712</v>
      </c>
      <c r="C345" s="48">
        <v>4</v>
      </c>
      <c r="D345" s="49" t="s">
        <v>56</v>
      </c>
      <c r="E345" s="54">
        <v>2308</v>
      </c>
      <c r="F345" s="49" t="s">
        <v>312</v>
      </c>
      <c r="G345" s="49" t="s">
        <v>54</v>
      </c>
      <c r="H345" s="82" t="s">
        <v>43</v>
      </c>
      <c r="I345" s="54">
        <v>1</v>
      </c>
      <c r="J345" s="54">
        <v>1</v>
      </c>
      <c r="K345" s="55" t="s">
        <v>116</v>
      </c>
      <c r="L345" s="56"/>
      <c r="M345" s="57">
        <v>22</v>
      </c>
      <c r="N345" s="58">
        <v>64.746000000000009</v>
      </c>
      <c r="O345" s="59">
        <v>22</v>
      </c>
      <c r="P345" s="59">
        <f t="shared" si="109"/>
        <v>22</v>
      </c>
      <c r="Q345" s="59">
        <v>0</v>
      </c>
      <c r="R345" s="59">
        <f t="shared" si="110"/>
        <v>22</v>
      </c>
      <c r="S345" s="60">
        <v>62.04</v>
      </c>
      <c r="T345" s="61">
        <f t="shared" si="103"/>
        <v>62.04</v>
      </c>
      <c r="U345" s="62">
        <f t="shared" si="111"/>
        <v>22</v>
      </c>
      <c r="V345" s="62">
        <v>0</v>
      </c>
      <c r="W345" s="62">
        <f t="shared" si="112"/>
        <v>22</v>
      </c>
      <c r="X345" s="63">
        <v>62.04</v>
      </c>
      <c r="Y345" s="61">
        <f t="shared" si="105"/>
        <v>124.08</v>
      </c>
    </row>
    <row r="346" spans="1:25" s="11" customFormat="1" x14ac:dyDescent="0.25">
      <c r="A346" s="46">
        <v>300</v>
      </c>
      <c r="B346" s="47">
        <v>2712</v>
      </c>
      <c r="C346" s="48">
        <v>31</v>
      </c>
      <c r="D346" s="49" t="s">
        <v>56</v>
      </c>
      <c r="E346" s="54">
        <v>2308</v>
      </c>
      <c r="F346" s="49" t="s">
        <v>312</v>
      </c>
      <c r="G346" s="49" t="s">
        <v>54</v>
      </c>
      <c r="H346" s="82" t="s">
        <v>43</v>
      </c>
      <c r="I346" s="54">
        <v>1</v>
      </c>
      <c r="J346" s="54">
        <v>1</v>
      </c>
      <c r="K346" s="55" t="s">
        <v>116</v>
      </c>
      <c r="L346" s="56"/>
      <c r="M346" s="57">
        <v>7</v>
      </c>
      <c r="N346" s="58">
        <v>20.600999999999999</v>
      </c>
      <c r="O346" s="59">
        <v>7</v>
      </c>
      <c r="P346" s="59">
        <f t="shared" si="109"/>
        <v>7</v>
      </c>
      <c r="Q346" s="59">
        <v>0</v>
      </c>
      <c r="R346" s="59">
        <f t="shared" si="110"/>
        <v>7</v>
      </c>
      <c r="S346" s="60">
        <v>19.740000000000002</v>
      </c>
      <c r="T346" s="61">
        <f t="shared" si="103"/>
        <v>19.740000000000002</v>
      </c>
      <c r="U346" s="62">
        <f t="shared" si="111"/>
        <v>7</v>
      </c>
      <c r="V346" s="62">
        <v>0</v>
      </c>
      <c r="W346" s="62">
        <f t="shared" si="112"/>
        <v>7</v>
      </c>
      <c r="X346" s="63">
        <v>19.740000000000002</v>
      </c>
      <c r="Y346" s="61">
        <f t="shared" si="105"/>
        <v>39.480000000000004</v>
      </c>
    </row>
    <row r="347" spans="1:25" s="11" customFormat="1" x14ac:dyDescent="0.25">
      <c r="A347" s="46">
        <v>300</v>
      </c>
      <c r="B347" s="47">
        <v>2712</v>
      </c>
      <c r="C347" s="48">
        <v>36</v>
      </c>
      <c r="D347" s="49" t="s">
        <v>56</v>
      </c>
      <c r="E347" s="54">
        <v>2308</v>
      </c>
      <c r="F347" s="49" t="s">
        <v>312</v>
      </c>
      <c r="G347" s="49" t="s">
        <v>54</v>
      </c>
      <c r="H347" s="82" t="s">
        <v>43</v>
      </c>
      <c r="I347" s="54">
        <v>1</v>
      </c>
      <c r="J347" s="54">
        <v>1</v>
      </c>
      <c r="K347" s="55" t="s">
        <v>116</v>
      </c>
      <c r="L347" s="56"/>
      <c r="M347" s="57">
        <v>10</v>
      </c>
      <c r="N347" s="58">
        <v>29.43</v>
      </c>
      <c r="O347" s="59">
        <v>10</v>
      </c>
      <c r="P347" s="59">
        <f t="shared" si="109"/>
        <v>10</v>
      </c>
      <c r="Q347" s="59">
        <v>0</v>
      </c>
      <c r="R347" s="59">
        <f t="shared" si="110"/>
        <v>10</v>
      </c>
      <c r="S347" s="60">
        <v>28.199999999999996</v>
      </c>
      <c r="T347" s="61">
        <f t="shared" si="103"/>
        <v>28.199999999999996</v>
      </c>
      <c r="U347" s="62">
        <f t="shared" si="111"/>
        <v>10</v>
      </c>
      <c r="V347" s="62">
        <v>0</v>
      </c>
      <c r="W347" s="62">
        <f t="shared" si="112"/>
        <v>10</v>
      </c>
      <c r="X347" s="63">
        <v>28.199999999999996</v>
      </c>
      <c r="Y347" s="61">
        <f t="shared" si="105"/>
        <v>56.399999999999991</v>
      </c>
    </row>
    <row r="348" spans="1:25" s="11" customFormat="1" x14ac:dyDescent="0.25">
      <c r="A348" s="46">
        <v>300</v>
      </c>
      <c r="B348" s="47">
        <v>2712</v>
      </c>
      <c r="C348" s="48">
        <v>50</v>
      </c>
      <c r="D348" s="49" t="s">
        <v>56</v>
      </c>
      <c r="E348" s="54">
        <v>2308</v>
      </c>
      <c r="F348" s="49" t="s">
        <v>312</v>
      </c>
      <c r="G348" s="49" t="s">
        <v>54</v>
      </c>
      <c r="H348" s="82" t="s">
        <v>43</v>
      </c>
      <c r="I348" s="54">
        <v>1</v>
      </c>
      <c r="J348" s="54">
        <v>1</v>
      </c>
      <c r="K348" s="55" t="s">
        <v>116</v>
      </c>
      <c r="L348" s="56"/>
      <c r="M348" s="57">
        <v>9</v>
      </c>
      <c r="N348" s="58">
        <v>26.487000000000002</v>
      </c>
      <c r="O348" s="59">
        <v>9</v>
      </c>
      <c r="P348" s="59">
        <f t="shared" si="109"/>
        <v>9</v>
      </c>
      <c r="Q348" s="59">
        <v>0</v>
      </c>
      <c r="R348" s="59">
        <f t="shared" si="110"/>
        <v>9</v>
      </c>
      <c r="S348" s="60">
        <v>25.379999999999995</v>
      </c>
      <c r="T348" s="61">
        <f t="shared" si="103"/>
        <v>25.379999999999995</v>
      </c>
      <c r="U348" s="62">
        <f t="shared" si="111"/>
        <v>9</v>
      </c>
      <c r="V348" s="62">
        <v>0</v>
      </c>
      <c r="W348" s="62">
        <f t="shared" si="112"/>
        <v>9</v>
      </c>
      <c r="X348" s="63">
        <v>25.379999999999995</v>
      </c>
      <c r="Y348" s="61">
        <f t="shared" si="105"/>
        <v>50.759999999999991</v>
      </c>
    </row>
    <row r="349" spans="1:25" s="11" customFormat="1" x14ac:dyDescent="0.25">
      <c r="A349" s="46">
        <v>300</v>
      </c>
      <c r="B349" s="47">
        <v>2712</v>
      </c>
      <c r="C349" s="48">
        <v>65</v>
      </c>
      <c r="D349" s="49" t="s">
        <v>56</v>
      </c>
      <c r="E349" s="54">
        <v>2308</v>
      </c>
      <c r="F349" s="49" t="s">
        <v>312</v>
      </c>
      <c r="G349" s="49" t="s">
        <v>54</v>
      </c>
      <c r="H349" s="82" t="s">
        <v>43</v>
      </c>
      <c r="I349" s="54">
        <v>1</v>
      </c>
      <c r="J349" s="54">
        <v>1</v>
      </c>
      <c r="K349" s="55" t="s">
        <v>116</v>
      </c>
      <c r="L349" s="56"/>
      <c r="M349" s="57">
        <v>16</v>
      </c>
      <c r="N349" s="58">
        <v>47.088000000000001</v>
      </c>
      <c r="O349" s="59">
        <v>16</v>
      </c>
      <c r="P349" s="59">
        <f t="shared" si="109"/>
        <v>16</v>
      </c>
      <c r="Q349" s="59">
        <v>0</v>
      </c>
      <c r="R349" s="59">
        <f t="shared" si="110"/>
        <v>16</v>
      </c>
      <c r="S349" s="60">
        <v>45.12</v>
      </c>
      <c r="T349" s="61">
        <f t="shared" si="103"/>
        <v>45.12</v>
      </c>
      <c r="U349" s="62">
        <f t="shared" si="111"/>
        <v>16</v>
      </c>
      <c r="V349" s="62">
        <v>0</v>
      </c>
      <c r="W349" s="62">
        <f t="shared" si="112"/>
        <v>16</v>
      </c>
      <c r="X349" s="63">
        <v>45.12</v>
      </c>
      <c r="Y349" s="61">
        <f t="shared" si="105"/>
        <v>90.24</v>
      </c>
    </row>
    <row r="350" spans="1:25" s="11" customFormat="1" x14ac:dyDescent="0.25">
      <c r="A350" s="46">
        <v>300</v>
      </c>
      <c r="B350" s="47">
        <v>2715</v>
      </c>
      <c r="C350" s="48">
        <v>4</v>
      </c>
      <c r="D350" s="49" t="s">
        <v>57</v>
      </c>
      <c r="E350" s="54">
        <v>2308</v>
      </c>
      <c r="F350" s="49" t="s">
        <v>312</v>
      </c>
      <c r="G350" s="49" t="s">
        <v>54</v>
      </c>
      <c r="H350" s="82" t="s">
        <v>43</v>
      </c>
      <c r="I350" s="54">
        <v>1</v>
      </c>
      <c r="J350" s="54">
        <v>1</v>
      </c>
      <c r="K350" s="55" t="s">
        <v>116</v>
      </c>
      <c r="L350" s="56"/>
      <c r="M350" s="57">
        <v>61</v>
      </c>
      <c r="N350" s="58">
        <v>179.523</v>
      </c>
      <c r="O350" s="59">
        <v>61</v>
      </c>
      <c r="P350" s="59">
        <f t="shared" si="109"/>
        <v>61</v>
      </c>
      <c r="Q350" s="59">
        <v>0</v>
      </c>
      <c r="R350" s="59">
        <f t="shared" si="110"/>
        <v>61</v>
      </c>
      <c r="S350" s="60">
        <v>172.01999999999998</v>
      </c>
      <c r="T350" s="61">
        <f t="shared" si="103"/>
        <v>172.01999999999998</v>
      </c>
      <c r="U350" s="62">
        <f t="shared" si="111"/>
        <v>61</v>
      </c>
      <c r="V350" s="62">
        <v>0</v>
      </c>
      <c r="W350" s="62">
        <f t="shared" si="112"/>
        <v>61</v>
      </c>
      <c r="X350" s="63">
        <v>172.01999999999998</v>
      </c>
      <c r="Y350" s="61">
        <f t="shared" si="105"/>
        <v>344.03999999999996</v>
      </c>
    </row>
    <row r="351" spans="1:25" s="11" customFormat="1" x14ac:dyDescent="0.25">
      <c r="A351" s="46">
        <v>300</v>
      </c>
      <c r="B351" s="47">
        <v>2715</v>
      </c>
      <c r="C351" s="48">
        <v>15</v>
      </c>
      <c r="D351" s="49" t="s">
        <v>57</v>
      </c>
      <c r="E351" s="54">
        <v>2308</v>
      </c>
      <c r="F351" s="49" t="s">
        <v>312</v>
      </c>
      <c r="G351" s="49" t="s">
        <v>54</v>
      </c>
      <c r="H351" s="82" t="s">
        <v>43</v>
      </c>
      <c r="I351" s="54">
        <v>1</v>
      </c>
      <c r="J351" s="54">
        <v>1</v>
      </c>
      <c r="K351" s="55" t="s">
        <v>116</v>
      </c>
      <c r="L351" s="56"/>
      <c r="M351" s="57">
        <v>7</v>
      </c>
      <c r="N351" s="58">
        <v>20.600999999999999</v>
      </c>
      <c r="O351" s="59">
        <v>7</v>
      </c>
      <c r="P351" s="59">
        <f t="shared" si="109"/>
        <v>7</v>
      </c>
      <c r="Q351" s="59">
        <v>0</v>
      </c>
      <c r="R351" s="59">
        <f t="shared" si="110"/>
        <v>7</v>
      </c>
      <c r="S351" s="60">
        <v>19.740000000000002</v>
      </c>
      <c r="T351" s="61">
        <f t="shared" si="103"/>
        <v>19.740000000000002</v>
      </c>
      <c r="U351" s="62">
        <f t="shared" si="111"/>
        <v>7</v>
      </c>
      <c r="V351" s="62">
        <v>0</v>
      </c>
      <c r="W351" s="62">
        <f t="shared" si="112"/>
        <v>7</v>
      </c>
      <c r="X351" s="63">
        <v>19.740000000000002</v>
      </c>
      <c r="Y351" s="61">
        <f t="shared" si="105"/>
        <v>39.480000000000004</v>
      </c>
    </row>
    <row r="352" spans="1:25" s="11" customFormat="1" x14ac:dyDescent="0.25">
      <c r="A352" s="46">
        <v>300</v>
      </c>
      <c r="B352" s="47">
        <v>2720</v>
      </c>
      <c r="C352" s="48">
        <v>4</v>
      </c>
      <c r="D352" s="49" t="s">
        <v>58</v>
      </c>
      <c r="E352" s="54">
        <v>2308</v>
      </c>
      <c r="F352" s="49" t="s">
        <v>312</v>
      </c>
      <c r="G352" s="49" t="s">
        <v>54</v>
      </c>
      <c r="H352" s="82" t="s">
        <v>43</v>
      </c>
      <c r="I352" s="54">
        <v>1</v>
      </c>
      <c r="J352" s="54">
        <v>1</v>
      </c>
      <c r="K352" s="55" t="s">
        <v>116</v>
      </c>
      <c r="L352" s="56"/>
      <c r="M352" s="57">
        <v>999</v>
      </c>
      <c r="N352" s="58">
        <v>2940.0569999999998</v>
      </c>
      <c r="O352" s="59">
        <v>999</v>
      </c>
      <c r="P352" s="59">
        <f t="shared" si="109"/>
        <v>999</v>
      </c>
      <c r="Q352" s="59">
        <v>0</v>
      </c>
      <c r="R352" s="59">
        <f t="shared" si="110"/>
        <v>999</v>
      </c>
      <c r="S352" s="60">
        <v>2817.18</v>
      </c>
      <c r="T352" s="61">
        <f t="shared" si="103"/>
        <v>2817.18</v>
      </c>
      <c r="U352" s="62">
        <f t="shared" si="111"/>
        <v>999</v>
      </c>
      <c r="V352" s="62">
        <v>0</v>
      </c>
      <c r="W352" s="62">
        <f t="shared" si="112"/>
        <v>999</v>
      </c>
      <c r="X352" s="63">
        <v>2817.18</v>
      </c>
      <c r="Y352" s="61">
        <f t="shared" si="105"/>
        <v>5634.36</v>
      </c>
    </row>
    <row r="353" spans="1:25" s="11" customFormat="1" x14ac:dyDescent="0.25">
      <c r="A353" s="46">
        <v>301</v>
      </c>
      <c r="B353" s="47">
        <v>2716</v>
      </c>
      <c r="C353" s="48">
        <v>56</v>
      </c>
      <c r="D353" s="49" t="s">
        <v>57</v>
      </c>
      <c r="E353" s="54">
        <v>2308</v>
      </c>
      <c r="F353" s="49" t="s">
        <v>312</v>
      </c>
      <c r="G353" s="49" t="s">
        <v>54</v>
      </c>
      <c r="H353" s="82" t="s">
        <v>43</v>
      </c>
      <c r="I353" s="54">
        <v>1</v>
      </c>
      <c r="J353" s="54">
        <v>1</v>
      </c>
      <c r="K353" s="55" t="s">
        <v>116</v>
      </c>
      <c r="L353" s="56"/>
      <c r="M353" s="57">
        <v>30</v>
      </c>
      <c r="N353" s="58">
        <v>88.289999999999992</v>
      </c>
      <c r="O353" s="59">
        <v>30</v>
      </c>
      <c r="P353" s="59">
        <f t="shared" si="109"/>
        <v>30</v>
      </c>
      <c r="Q353" s="59">
        <v>0</v>
      </c>
      <c r="R353" s="59">
        <f t="shared" si="110"/>
        <v>30</v>
      </c>
      <c r="S353" s="60">
        <v>84.6</v>
      </c>
      <c r="T353" s="61">
        <f t="shared" si="103"/>
        <v>84.6</v>
      </c>
      <c r="U353" s="62">
        <f t="shared" si="111"/>
        <v>30</v>
      </c>
      <c r="V353" s="62">
        <v>0</v>
      </c>
      <c r="W353" s="62">
        <f t="shared" si="112"/>
        <v>30</v>
      </c>
      <c r="X353" s="63">
        <v>84.6</v>
      </c>
      <c r="Y353" s="61">
        <f t="shared" si="105"/>
        <v>169.2</v>
      </c>
    </row>
    <row r="354" spans="1:25" s="26" customFormat="1" ht="30" x14ac:dyDescent="0.25">
      <c r="A354" s="65"/>
      <c r="B354" s="66"/>
      <c r="C354" s="67"/>
      <c r="D354" s="68"/>
      <c r="E354" s="73" t="s">
        <v>313</v>
      </c>
      <c r="F354" s="68" t="s">
        <v>312</v>
      </c>
      <c r="G354" s="68"/>
      <c r="H354" s="85" t="s">
        <v>43</v>
      </c>
      <c r="I354" s="73"/>
      <c r="J354" s="73"/>
      <c r="K354" s="74"/>
      <c r="L354" s="75">
        <v>1152</v>
      </c>
      <c r="M354" s="76">
        <f t="shared" ref="M354:X354" si="113">SUM(M341:M353)</f>
        <v>1251</v>
      </c>
      <c r="N354" s="77">
        <f t="shared" si="113"/>
        <v>3681.6929999999998</v>
      </c>
      <c r="O354" s="76">
        <f t="shared" si="113"/>
        <v>1251</v>
      </c>
      <c r="P354" s="76">
        <f t="shared" si="113"/>
        <v>1251</v>
      </c>
      <c r="Q354" s="76">
        <f t="shared" si="113"/>
        <v>0</v>
      </c>
      <c r="R354" s="76">
        <f t="shared" si="113"/>
        <v>1251</v>
      </c>
      <c r="S354" s="77">
        <f t="shared" si="113"/>
        <v>3527.8199999999997</v>
      </c>
      <c r="T354" s="78">
        <f t="shared" si="103"/>
        <v>3527.8199999999997</v>
      </c>
      <c r="U354" s="76">
        <f t="shared" si="113"/>
        <v>1251</v>
      </c>
      <c r="V354" s="76">
        <f t="shared" si="113"/>
        <v>0</v>
      </c>
      <c r="W354" s="76">
        <f t="shared" si="113"/>
        <v>1251</v>
      </c>
      <c r="X354" s="77">
        <f t="shared" si="113"/>
        <v>3527.8199999999997</v>
      </c>
      <c r="Y354" s="78">
        <f t="shared" si="105"/>
        <v>7055.6399999999994</v>
      </c>
    </row>
    <row r="355" spans="1:25" s="11" customFormat="1" x14ac:dyDescent="0.25">
      <c r="A355" s="46">
        <v>30</v>
      </c>
      <c r="B355" s="47">
        <v>1002</v>
      </c>
      <c r="C355" s="48">
        <v>4</v>
      </c>
      <c r="D355" s="49" t="s">
        <v>314</v>
      </c>
      <c r="E355" s="54">
        <v>2311</v>
      </c>
      <c r="F355" s="49" t="s">
        <v>315</v>
      </c>
      <c r="G355" s="49" t="s">
        <v>95</v>
      </c>
      <c r="H355" s="82" t="s">
        <v>43</v>
      </c>
      <c r="I355" s="54">
        <v>1</v>
      </c>
      <c r="J355" s="54">
        <v>1</v>
      </c>
      <c r="K355" s="55" t="s">
        <v>116</v>
      </c>
      <c r="L355" s="56"/>
      <c r="M355" s="57">
        <v>956</v>
      </c>
      <c r="N355" s="58">
        <v>2813.5079999999998</v>
      </c>
      <c r="O355" s="59">
        <v>956</v>
      </c>
      <c r="P355" s="59">
        <f>M355</f>
        <v>956</v>
      </c>
      <c r="Q355" s="59">
        <v>0</v>
      </c>
      <c r="R355" s="59">
        <f>P355+Q355</f>
        <v>956</v>
      </c>
      <c r="S355" s="60">
        <v>2695.92</v>
      </c>
      <c r="T355" s="61">
        <f t="shared" si="103"/>
        <v>2695.92</v>
      </c>
      <c r="U355" s="62">
        <f>R355</f>
        <v>956</v>
      </c>
      <c r="V355" s="62">
        <v>0</v>
      </c>
      <c r="W355" s="62">
        <f>R355+V355</f>
        <v>956</v>
      </c>
      <c r="X355" s="63">
        <v>2695.92</v>
      </c>
      <c r="Y355" s="61">
        <f t="shared" si="105"/>
        <v>5391.84</v>
      </c>
    </row>
    <row r="356" spans="1:25" s="11" customFormat="1" x14ac:dyDescent="0.25">
      <c r="A356" s="46">
        <v>30</v>
      </c>
      <c r="B356" s="47">
        <v>1030</v>
      </c>
      <c r="C356" s="48">
        <v>4</v>
      </c>
      <c r="D356" s="49" t="s">
        <v>97</v>
      </c>
      <c r="E356" s="54">
        <v>2311</v>
      </c>
      <c r="F356" s="49" t="s">
        <v>315</v>
      </c>
      <c r="G356" s="49" t="s">
        <v>95</v>
      </c>
      <c r="H356" s="82" t="s">
        <v>43</v>
      </c>
      <c r="I356" s="54">
        <v>1</v>
      </c>
      <c r="J356" s="54">
        <v>1</v>
      </c>
      <c r="K356" s="55" t="s">
        <v>116</v>
      </c>
      <c r="L356" s="56"/>
      <c r="M356" s="57">
        <v>20234</v>
      </c>
      <c r="N356" s="58">
        <v>59548.661999999997</v>
      </c>
      <c r="O356" s="59">
        <v>20234</v>
      </c>
      <c r="P356" s="59">
        <f>M356</f>
        <v>20234</v>
      </c>
      <c r="Q356" s="59">
        <v>0</v>
      </c>
      <c r="R356" s="59">
        <f>P356+Q356</f>
        <v>20234</v>
      </c>
      <c r="S356" s="60">
        <v>57059.88</v>
      </c>
      <c r="T356" s="61">
        <f t="shared" si="103"/>
        <v>57059.88</v>
      </c>
      <c r="U356" s="62">
        <f>R356</f>
        <v>20234</v>
      </c>
      <c r="V356" s="62">
        <v>0</v>
      </c>
      <c r="W356" s="62">
        <f>R356+V356</f>
        <v>20234</v>
      </c>
      <c r="X356" s="63">
        <v>57059.88</v>
      </c>
      <c r="Y356" s="61">
        <f t="shared" si="105"/>
        <v>114119.76</v>
      </c>
    </row>
    <row r="357" spans="1:25" s="11" customFormat="1" x14ac:dyDescent="0.25">
      <c r="A357" s="46">
        <v>82</v>
      </c>
      <c r="B357" s="47">
        <v>1349</v>
      </c>
      <c r="C357" s="48">
        <v>12</v>
      </c>
      <c r="D357" s="49" t="s">
        <v>48</v>
      </c>
      <c r="E357" s="54">
        <v>2311</v>
      </c>
      <c r="F357" s="49" t="s">
        <v>315</v>
      </c>
      <c r="G357" s="49" t="s">
        <v>95</v>
      </c>
      <c r="H357" s="82" t="s">
        <v>43</v>
      </c>
      <c r="I357" s="54">
        <v>1</v>
      </c>
      <c r="J357" s="54">
        <v>8</v>
      </c>
      <c r="K357" s="55" t="s">
        <v>96</v>
      </c>
      <c r="L357" s="56"/>
      <c r="M357" s="57">
        <v>2565</v>
      </c>
      <c r="N357" s="58">
        <v>0</v>
      </c>
      <c r="O357" s="59">
        <v>2565</v>
      </c>
      <c r="P357" s="59">
        <f>M357</f>
        <v>2565</v>
      </c>
      <c r="Q357" s="59">
        <v>0</v>
      </c>
      <c r="R357" s="59">
        <f>P357+Q357</f>
        <v>2565</v>
      </c>
      <c r="S357" s="60">
        <v>0</v>
      </c>
      <c r="T357" s="61">
        <f t="shared" si="103"/>
        <v>0</v>
      </c>
      <c r="U357" s="62">
        <f>R357</f>
        <v>2565</v>
      </c>
      <c r="V357" s="62">
        <v>0</v>
      </c>
      <c r="W357" s="62">
        <f>R357+V357</f>
        <v>2565</v>
      </c>
      <c r="X357" s="63">
        <v>0</v>
      </c>
      <c r="Y357" s="61">
        <f t="shared" si="105"/>
        <v>0</v>
      </c>
    </row>
    <row r="358" spans="1:25" s="26" customFormat="1" ht="30" x14ac:dyDescent="0.25">
      <c r="A358" s="65"/>
      <c r="B358" s="66"/>
      <c r="C358" s="67"/>
      <c r="D358" s="68"/>
      <c r="E358" s="73" t="s">
        <v>316</v>
      </c>
      <c r="F358" s="101" t="s">
        <v>315</v>
      </c>
      <c r="G358" s="68"/>
      <c r="H358" s="85" t="s">
        <v>43</v>
      </c>
      <c r="I358" s="73"/>
      <c r="J358" s="73"/>
      <c r="K358" s="74"/>
      <c r="L358" s="75">
        <v>6819</v>
      </c>
      <c r="M358" s="76">
        <f t="shared" ref="M358:X358" si="114">SUM(M355:M357)</f>
        <v>23755</v>
      </c>
      <c r="N358" s="77">
        <f t="shared" si="114"/>
        <v>62362.17</v>
      </c>
      <c r="O358" s="76">
        <f t="shared" si="114"/>
        <v>23755</v>
      </c>
      <c r="P358" s="76">
        <f t="shared" si="114"/>
        <v>23755</v>
      </c>
      <c r="Q358" s="76">
        <f t="shared" si="114"/>
        <v>0</v>
      </c>
      <c r="R358" s="76">
        <f t="shared" si="114"/>
        <v>23755</v>
      </c>
      <c r="S358" s="77">
        <f t="shared" si="114"/>
        <v>59755.799999999996</v>
      </c>
      <c r="T358" s="78">
        <f t="shared" si="103"/>
        <v>59755.799999999996</v>
      </c>
      <c r="U358" s="76">
        <f t="shared" si="114"/>
        <v>23755</v>
      </c>
      <c r="V358" s="76">
        <f t="shared" si="114"/>
        <v>0</v>
      </c>
      <c r="W358" s="76">
        <f t="shared" si="114"/>
        <v>23755</v>
      </c>
      <c r="X358" s="77">
        <f t="shared" si="114"/>
        <v>59755.799999999996</v>
      </c>
      <c r="Y358" s="78">
        <f t="shared" si="105"/>
        <v>119511.59999999999</v>
      </c>
    </row>
    <row r="359" spans="1:25" s="11" customFormat="1" x14ac:dyDescent="0.25">
      <c r="A359" s="46">
        <v>334</v>
      </c>
      <c r="B359" s="47">
        <v>4205</v>
      </c>
      <c r="C359" s="48">
        <v>4</v>
      </c>
      <c r="D359" s="49" t="s">
        <v>317</v>
      </c>
      <c r="E359" s="102">
        <v>2450</v>
      </c>
      <c r="F359" s="51" t="s">
        <v>318</v>
      </c>
      <c r="G359" s="52" t="s">
        <v>319</v>
      </c>
      <c r="H359" s="82" t="s">
        <v>43</v>
      </c>
      <c r="I359" s="54">
        <v>9</v>
      </c>
      <c r="J359" s="54">
        <v>9</v>
      </c>
      <c r="K359" s="55" t="s">
        <v>436</v>
      </c>
      <c r="L359" s="56"/>
      <c r="M359" s="57">
        <v>3926</v>
      </c>
      <c r="N359" s="58">
        <v>6360.12</v>
      </c>
      <c r="O359" s="59">
        <v>3926</v>
      </c>
      <c r="P359" s="59">
        <f t="shared" ref="P359:P404" si="115">M359</f>
        <v>3926</v>
      </c>
      <c r="Q359" s="59">
        <v>0</v>
      </c>
      <c r="R359" s="59">
        <f t="shared" ref="R359:R404" si="116">P359+Q359</f>
        <v>3926</v>
      </c>
      <c r="S359" s="60">
        <v>6360.12</v>
      </c>
      <c r="T359" s="61">
        <f t="shared" si="103"/>
        <v>6360.12</v>
      </c>
      <c r="U359" s="62">
        <f t="shared" ref="U359:U404" si="117">R359</f>
        <v>3926</v>
      </c>
      <c r="V359" s="62">
        <v>0</v>
      </c>
      <c r="W359" s="62">
        <f t="shared" ref="W359:W404" si="118">U359+V359</f>
        <v>3926</v>
      </c>
      <c r="X359" s="63">
        <v>6360.12</v>
      </c>
      <c r="Y359" s="61">
        <f t="shared" si="105"/>
        <v>12720.24</v>
      </c>
    </row>
    <row r="360" spans="1:25" s="11" customFormat="1" x14ac:dyDescent="0.25">
      <c r="A360" s="46">
        <v>700</v>
      </c>
      <c r="B360" s="47">
        <v>4150</v>
      </c>
      <c r="C360" s="48">
        <v>4</v>
      </c>
      <c r="D360" s="49" t="s">
        <v>320</v>
      </c>
      <c r="E360" s="102">
        <v>2450</v>
      </c>
      <c r="F360" s="51" t="s">
        <v>318</v>
      </c>
      <c r="G360" s="52" t="s">
        <v>319</v>
      </c>
      <c r="H360" s="82" t="s">
        <v>43</v>
      </c>
      <c r="I360" s="54">
        <v>9</v>
      </c>
      <c r="J360" s="54">
        <v>9</v>
      </c>
      <c r="K360" s="55" t="s">
        <v>436</v>
      </c>
      <c r="L360" s="56"/>
      <c r="M360" s="57">
        <v>4327</v>
      </c>
      <c r="N360" s="58">
        <v>7009.74</v>
      </c>
      <c r="O360" s="59">
        <v>4327</v>
      </c>
      <c r="P360" s="59">
        <f t="shared" si="115"/>
        <v>4327</v>
      </c>
      <c r="Q360" s="59">
        <v>0</v>
      </c>
      <c r="R360" s="59">
        <f t="shared" si="116"/>
        <v>4327</v>
      </c>
      <c r="S360" s="60">
        <v>7009.74</v>
      </c>
      <c r="T360" s="61">
        <f t="shared" si="103"/>
        <v>7009.74</v>
      </c>
      <c r="U360" s="62">
        <f t="shared" si="117"/>
        <v>4327</v>
      </c>
      <c r="V360" s="62">
        <v>0</v>
      </c>
      <c r="W360" s="62">
        <f t="shared" si="118"/>
        <v>4327</v>
      </c>
      <c r="X360" s="63">
        <v>7009.74</v>
      </c>
      <c r="Y360" s="61">
        <f t="shared" si="105"/>
        <v>14019.48</v>
      </c>
    </row>
    <row r="361" spans="1:25" s="11" customFormat="1" x14ac:dyDescent="0.25">
      <c r="A361" s="46">
        <v>702</v>
      </c>
      <c r="B361" s="47">
        <v>4466</v>
      </c>
      <c r="C361" s="48">
        <v>4</v>
      </c>
      <c r="D361" s="49" t="s">
        <v>321</v>
      </c>
      <c r="E361" s="102">
        <v>2450</v>
      </c>
      <c r="F361" s="51" t="s">
        <v>318</v>
      </c>
      <c r="G361" s="52" t="s">
        <v>319</v>
      </c>
      <c r="H361" s="82" t="s">
        <v>43</v>
      </c>
      <c r="I361" s="54">
        <v>9</v>
      </c>
      <c r="J361" s="54">
        <v>9</v>
      </c>
      <c r="K361" s="55" t="s">
        <v>436</v>
      </c>
      <c r="L361" s="56"/>
      <c r="M361" s="57">
        <v>305</v>
      </c>
      <c r="N361" s="58">
        <v>494.1</v>
      </c>
      <c r="O361" s="59">
        <v>305</v>
      </c>
      <c r="P361" s="59">
        <f t="shared" si="115"/>
        <v>305</v>
      </c>
      <c r="Q361" s="59">
        <v>0</v>
      </c>
      <c r="R361" s="59">
        <f t="shared" si="116"/>
        <v>305</v>
      </c>
      <c r="S361" s="60">
        <v>494.1</v>
      </c>
      <c r="T361" s="61">
        <f t="shared" si="103"/>
        <v>494.1</v>
      </c>
      <c r="U361" s="62">
        <f t="shared" si="117"/>
        <v>305</v>
      </c>
      <c r="V361" s="62">
        <v>0</v>
      </c>
      <c r="W361" s="62">
        <f t="shared" si="118"/>
        <v>305</v>
      </c>
      <c r="X361" s="63">
        <v>494.1</v>
      </c>
      <c r="Y361" s="61">
        <f t="shared" si="105"/>
        <v>988.2</v>
      </c>
    </row>
    <row r="362" spans="1:25" s="11" customFormat="1" x14ac:dyDescent="0.25">
      <c r="A362" s="46">
        <v>703</v>
      </c>
      <c r="B362" s="47">
        <v>4285</v>
      </c>
      <c r="C362" s="48">
        <v>4</v>
      </c>
      <c r="D362" s="49" t="s">
        <v>322</v>
      </c>
      <c r="E362" s="102">
        <v>2450</v>
      </c>
      <c r="F362" s="51" t="s">
        <v>318</v>
      </c>
      <c r="G362" s="52" t="s">
        <v>319</v>
      </c>
      <c r="H362" s="82" t="s">
        <v>43</v>
      </c>
      <c r="I362" s="54">
        <v>9</v>
      </c>
      <c r="J362" s="54">
        <v>9</v>
      </c>
      <c r="K362" s="55" t="s">
        <v>436</v>
      </c>
      <c r="L362" s="56"/>
      <c r="M362" s="57">
        <v>416</v>
      </c>
      <c r="N362" s="58">
        <v>673.92000000000007</v>
      </c>
      <c r="O362" s="59">
        <v>416</v>
      </c>
      <c r="P362" s="59">
        <f t="shared" si="115"/>
        <v>416</v>
      </c>
      <c r="Q362" s="59">
        <v>0</v>
      </c>
      <c r="R362" s="59">
        <f t="shared" si="116"/>
        <v>416</v>
      </c>
      <c r="S362" s="60">
        <v>673.92000000000007</v>
      </c>
      <c r="T362" s="61">
        <f t="shared" si="103"/>
        <v>673.92000000000007</v>
      </c>
      <c r="U362" s="62">
        <f t="shared" si="117"/>
        <v>416</v>
      </c>
      <c r="V362" s="62">
        <v>0</v>
      </c>
      <c r="W362" s="62">
        <f t="shared" si="118"/>
        <v>416</v>
      </c>
      <c r="X362" s="63">
        <v>673.92000000000007</v>
      </c>
      <c r="Y362" s="61">
        <f t="shared" si="105"/>
        <v>1347.8400000000001</v>
      </c>
    </row>
    <row r="363" spans="1:25" s="11" customFormat="1" x14ac:dyDescent="0.25">
      <c r="A363" s="46">
        <v>704</v>
      </c>
      <c r="B363" s="47">
        <v>4162</v>
      </c>
      <c r="C363" s="48">
        <v>4</v>
      </c>
      <c r="D363" s="49" t="s">
        <v>323</v>
      </c>
      <c r="E363" s="102">
        <v>2450</v>
      </c>
      <c r="F363" s="51" t="s">
        <v>318</v>
      </c>
      <c r="G363" s="52" t="s">
        <v>319</v>
      </c>
      <c r="H363" s="82" t="s">
        <v>43</v>
      </c>
      <c r="I363" s="54">
        <v>9</v>
      </c>
      <c r="J363" s="54">
        <v>9</v>
      </c>
      <c r="K363" s="55" t="s">
        <v>436</v>
      </c>
      <c r="L363" s="56"/>
      <c r="M363" s="57">
        <v>6416</v>
      </c>
      <c r="N363" s="58">
        <v>10393.920000000002</v>
      </c>
      <c r="O363" s="59">
        <v>6416</v>
      </c>
      <c r="P363" s="59">
        <f t="shared" si="115"/>
        <v>6416</v>
      </c>
      <c r="Q363" s="59">
        <v>0</v>
      </c>
      <c r="R363" s="59">
        <f t="shared" si="116"/>
        <v>6416</v>
      </c>
      <c r="S363" s="60">
        <v>10393.920000000002</v>
      </c>
      <c r="T363" s="61">
        <f t="shared" si="103"/>
        <v>10393.920000000002</v>
      </c>
      <c r="U363" s="62">
        <f t="shared" si="117"/>
        <v>6416</v>
      </c>
      <c r="V363" s="62">
        <v>0</v>
      </c>
      <c r="W363" s="62">
        <f t="shared" si="118"/>
        <v>6416</v>
      </c>
      <c r="X363" s="63">
        <v>10393.920000000002</v>
      </c>
      <c r="Y363" s="61">
        <f t="shared" si="105"/>
        <v>20787.840000000004</v>
      </c>
    </row>
    <row r="364" spans="1:25" s="11" customFormat="1" x14ac:dyDescent="0.25">
      <c r="A364" s="46">
        <v>704</v>
      </c>
      <c r="B364" s="47">
        <v>4162</v>
      </c>
      <c r="C364" s="48">
        <v>12</v>
      </c>
      <c r="D364" s="49" t="s">
        <v>323</v>
      </c>
      <c r="E364" s="102">
        <v>2450</v>
      </c>
      <c r="F364" s="51" t="s">
        <v>318</v>
      </c>
      <c r="G364" s="52" t="s">
        <v>319</v>
      </c>
      <c r="H364" s="82" t="s">
        <v>43</v>
      </c>
      <c r="I364" s="54">
        <v>9</v>
      </c>
      <c r="J364" s="54">
        <v>9</v>
      </c>
      <c r="K364" s="55" t="s">
        <v>436</v>
      </c>
      <c r="L364" s="56"/>
      <c r="M364" s="57">
        <v>642</v>
      </c>
      <c r="N364" s="58">
        <v>1040.04</v>
      </c>
      <c r="O364" s="59">
        <v>642</v>
      </c>
      <c r="P364" s="59">
        <f t="shared" si="115"/>
        <v>642</v>
      </c>
      <c r="Q364" s="59">
        <v>0</v>
      </c>
      <c r="R364" s="59">
        <f t="shared" si="116"/>
        <v>642</v>
      </c>
      <c r="S364" s="60">
        <v>1040.04</v>
      </c>
      <c r="T364" s="61">
        <f t="shared" si="103"/>
        <v>1040.04</v>
      </c>
      <c r="U364" s="62">
        <f t="shared" si="117"/>
        <v>642</v>
      </c>
      <c r="V364" s="62">
        <v>0</v>
      </c>
      <c r="W364" s="62">
        <f t="shared" si="118"/>
        <v>642</v>
      </c>
      <c r="X364" s="63">
        <v>1040.04</v>
      </c>
      <c r="Y364" s="61">
        <f t="shared" si="105"/>
        <v>2080.08</v>
      </c>
    </row>
    <row r="365" spans="1:25" s="11" customFormat="1" x14ac:dyDescent="0.25">
      <c r="A365" s="46">
        <v>704</v>
      </c>
      <c r="B365" s="47">
        <v>4162</v>
      </c>
      <c r="C365" s="48">
        <v>66</v>
      </c>
      <c r="D365" s="49" t="s">
        <v>323</v>
      </c>
      <c r="E365" s="102">
        <v>2450</v>
      </c>
      <c r="F365" s="51" t="s">
        <v>318</v>
      </c>
      <c r="G365" s="52" t="s">
        <v>319</v>
      </c>
      <c r="H365" s="82" t="s">
        <v>43</v>
      </c>
      <c r="I365" s="54">
        <v>9</v>
      </c>
      <c r="J365" s="54">
        <v>9</v>
      </c>
      <c r="K365" s="55" t="s">
        <v>436</v>
      </c>
      <c r="L365" s="56"/>
      <c r="M365" s="57">
        <v>305</v>
      </c>
      <c r="N365" s="58">
        <v>494.1</v>
      </c>
      <c r="O365" s="59">
        <v>305</v>
      </c>
      <c r="P365" s="59">
        <f t="shared" si="115"/>
        <v>305</v>
      </c>
      <c r="Q365" s="59">
        <v>0</v>
      </c>
      <c r="R365" s="59">
        <f t="shared" si="116"/>
        <v>305</v>
      </c>
      <c r="S365" s="60">
        <v>494.1</v>
      </c>
      <c r="T365" s="61">
        <f t="shared" si="103"/>
        <v>494.1</v>
      </c>
      <c r="U365" s="62">
        <f t="shared" si="117"/>
        <v>305</v>
      </c>
      <c r="V365" s="62">
        <v>0</v>
      </c>
      <c r="W365" s="62">
        <f t="shared" si="118"/>
        <v>305</v>
      </c>
      <c r="X365" s="63">
        <v>494.1</v>
      </c>
      <c r="Y365" s="61">
        <f t="shared" si="105"/>
        <v>988.2</v>
      </c>
    </row>
    <row r="366" spans="1:25" s="11" customFormat="1" x14ac:dyDescent="0.25">
      <c r="A366" s="46">
        <v>705</v>
      </c>
      <c r="B366" s="47">
        <v>4171</v>
      </c>
      <c r="C366" s="48">
        <v>4</v>
      </c>
      <c r="D366" s="49" t="s">
        <v>324</v>
      </c>
      <c r="E366" s="102">
        <v>2450</v>
      </c>
      <c r="F366" s="51" t="s">
        <v>318</v>
      </c>
      <c r="G366" s="52" t="s">
        <v>319</v>
      </c>
      <c r="H366" s="82" t="s">
        <v>43</v>
      </c>
      <c r="I366" s="54">
        <v>9</v>
      </c>
      <c r="J366" s="54">
        <v>9</v>
      </c>
      <c r="K366" s="55" t="s">
        <v>436</v>
      </c>
      <c r="L366" s="56"/>
      <c r="M366" s="57">
        <v>25754</v>
      </c>
      <c r="N366" s="58">
        <v>41721.480000000003</v>
      </c>
      <c r="O366" s="59">
        <v>25754</v>
      </c>
      <c r="P366" s="59">
        <f t="shared" si="115"/>
        <v>25754</v>
      </c>
      <c r="Q366" s="59">
        <v>0</v>
      </c>
      <c r="R366" s="59">
        <f t="shared" si="116"/>
        <v>25754</v>
      </c>
      <c r="S366" s="60">
        <v>41721.480000000003</v>
      </c>
      <c r="T366" s="61">
        <f t="shared" si="103"/>
        <v>41721.480000000003</v>
      </c>
      <c r="U366" s="62">
        <f t="shared" si="117"/>
        <v>25754</v>
      </c>
      <c r="V366" s="62">
        <v>0</v>
      </c>
      <c r="W366" s="62">
        <f t="shared" si="118"/>
        <v>25754</v>
      </c>
      <c r="X366" s="63">
        <v>41721.480000000003</v>
      </c>
      <c r="Y366" s="61">
        <f t="shared" si="105"/>
        <v>83442.960000000006</v>
      </c>
    </row>
    <row r="367" spans="1:25" s="11" customFormat="1" x14ac:dyDescent="0.25">
      <c r="A367" s="46">
        <v>705</v>
      </c>
      <c r="B367" s="47">
        <v>4171</v>
      </c>
      <c r="C367" s="48">
        <v>17</v>
      </c>
      <c r="D367" s="49" t="s">
        <v>324</v>
      </c>
      <c r="E367" s="102">
        <v>2450</v>
      </c>
      <c r="F367" s="51" t="s">
        <v>318</v>
      </c>
      <c r="G367" s="52" t="s">
        <v>319</v>
      </c>
      <c r="H367" s="82" t="s">
        <v>43</v>
      </c>
      <c r="I367" s="54">
        <v>9</v>
      </c>
      <c r="J367" s="54">
        <v>9</v>
      </c>
      <c r="K367" s="55" t="s">
        <v>436</v>
      </c>
      <c r="L367" s="56"/>
      <c r="M367" s="57">
        <v>309</v>
      </c>
      <c r="N367" s="58">
        <v>500.58000000000004</v>
      </c>
      <c r="O367" s="59">
        <v>309</v>
      </c>
      <c r="P367" s="59">
        <f t="shared" si="115"/>
        <v>309</v>
      </c>
      <c r="Q367" s="59">
        <v>0</v>
      </c>
      <c r="R367" s="59">
        <f t="shared" si="116"/>
        <v>309</v>
      </c>
      <c r="S367" s="60">
        <v>500.58000000000004</v>
      </c>
      <c r="T367" s="61">
        <f t="shared" si="103"/>
        <v>500.58000000000004</v>
      </c>
      <c r="U367" s="62">
        <f t="shared" si="117"/>
        <v>309</v>
      </c>
      <c r="V367" s="62">
        <v>0</v>
      </c>
      <c r="W367" s="62">
        <f t="shared" si="118"/>
        <v>309</v>
      </c>
      <c r="X367" s="63">
        <v>500.58000000000004</v>
      </c>
      <c r="Y367" s="61">
        <f t="shared" si="105"/>
        <v>1001.1600000000001</v>
      </c>
    </row>
    <row r="368" spans="1:25" s="11" customFormat="1" x14ac:dyDescent="0.25">
      <c r="A368" s="46">
        <v>705</v>
      </c>
      <c r="B368" s="47">
        <v>4171</v>
      </c>
      <c r="C368" s="48">
        <v>35</v>
      </c>
      <c r="D368" s="49" t="s">
        <v>324</v>
      </c>
      <c r="E368" s="102">
        <v>2450</v>
      </c>
      <c r="F368" s="51" t="s">
        <v>318</v>
      </c>
      <c r="G368" s="52" t="s">
        <v>319</v>
      </c>
      <c r="H368" s="82" t="s">
        <v>43</v>
      </c>
      <c r="I368" s="54">
        <v>9</v>
      </c>
      <c r="J368" s="54">
        <v>9</v>
      </c>
      <c r="K368" s="55" t="s">
        <v>436</v>
      </c>
      <c r="L368" s="56"/>
      <c r="M368" s="57">
        <v>927</v>
      </c>
      <c r="N368" s="58">
        <v>1501.7400000000002</v>
      </c>
      <c r="O368" s="59">
        <v>927</v>
      </c>
      <c r="P368" s="59">
        <f t="shared" si="115"/>
        <v>927</v>
      </c>
      <c r="Q368" s="59">
        <v>0</v>
      </c>
      <c r="R368" s="59">
        <f t="shared" si="116"/>
        <v>927</v>
      </c>
      <c r="S368" s="60">
        <v>1501.7400000000002</v>
      </c>
      <c r="T368" s="61">
        <f t="shared" si="103"/>
        <v>1501.7400000000002</v>
      </c>
      <c r="U368" s="62">
        <f t="shared" si="117"/>
        <v>927</v>
      </c>
      <c r="V368" s="62">
        <v>0</v>
      </c>
      <c r="W368" s="62">
        <f t="shared" si="118"/>
        <v>927</v>
      </c>
      <c r="X368" s="63">
        <v>1501.7400000000002</v>
      </c>
      <c r="Y368" s="61">
        <f t="shared" si="105"/>
        <v>3003.4800000000005</v>
      </c>
    </row>
    <row r="369" spans="1:25" s="11" customFormat="1" x14ac:dyDescent="0.25">
      <c r="A369" s="46">
        <v>706</v>
      </c>
      <c r="B369" s="47">
        <v>4195</v>
      </c>
      <c r="C369" s="48">
        <v>66</v>
      </c>
      <c r="D369" s="49" t="s">
        <v>325</v>
      </c>
      <c r="E369" s="102">
        <v>2450</v>
      </c>
      <c r="F369" s="51" t="s">
        <v>318</v>
      </c>
      <c r="G369" s="52" t="s">
        <v>319</v>
      </c>
      <c r="H369" s="82" t="s">
        <v>43</v>
      </c>
      <c r="I369" s="54">
        <v>9</v>
      </c>
      <c r="J369" s="54">
        <v>9</v>
      </c>
      <c r="K369" s="55" t="s">
        <v>436</v>
      </c>
      <c r="L369" s="56"/>
      <c r="M369" s="57">
        <v>305</v>
      </c>
      <c r="N369" s="58">
        <v>494.1</v>
      </c>
      <c r="O369" s="59">
        <v>305</v>
      </c>
      <c r="P369" s="59">
        <f t="shared" si="115"/>
        <v>305</v>
      </c>
      <c r="Q369" s="59">
        <v>0</v>
      </c>
      <c r="R369" s="59">
        <f t="shared" si="116"/>
        <v>305</v>
      </c>
      <c r="S369" s="60">
        <v>494.1</v>
      </c>
      <c r="T369" s="61">
        <f t="shared" si="103"/>
        <v>494.1</v>
      </c>
      <c r="U369" s="62">
        <f t="shared" si="117"/>
        <v>305</v>
      </c>
      <c r="V369" s="62">
        <v>0</v>
      </c>
      <c r="W369" s="62">
        <f t="shared" si="118"/>
        <v>305</v>
      </c>
      <c r="X369" s="63">
        <v>494.1</v>
      </c>
      <c r="Y369" s="61">
        <f t="shared" si="105"/>
        <v>988.2</v>
      </c>
    </row>
    <row r="370" spans="1:25" s="11" customFormat="1" x14ac:dyDescent="0.25">
      <c r="A370" s="46">
        <v>707</v>
      </c>
      <c r="B370" s="47">
        <v>4173</v>
      </c>
      <c r="C370" s="48">
        <v>4</v>
      </c>
      <c r="D370" s="49" t="s">
        <v>326</v>
      </c>
      <c r="E370" s="102">
        <v>2450</v>
      </c>
      <c r="F370" s="51" t="s">
        <v>318</v>
      </c>
      <c r="G370" s="52" t="s">
        <v>319</v>
      </c>
      <c r="H370" s="82" t="s">
        <v>43</v>
      </c>
      <c r="I370" s="54">
        <v>9</v>
      </c>
      <c r="J370" s="54">
        <v>9</v>
      </c>
      <c r="K370" s="55" t="s">
        <v>436</v>
      </c>
      <c r="L370" s="56"/>
      <c r="M370" s="57">
        <v>4696</v>
      </c>
      <c r="N370" s="58">
        <v>7607.52</v>
      </c>
      <c r="O370" s="59">
        <v>4696</v>
      </c>
      <c r="P370" s="59">
        <f t="shared" si="115"/>
        <v>4696</v>
      </c>
      <c r="Q370" s="59">
        <v>0</v>
      </c>
      <c r="R370" s="59">
        <f t="shared" si="116"/>
        <v>4696</v>
      </c>
      <c r="S370" s="60">
        <v>7607.52</v>
      </c>
      <c r="T370" s="61">
        <f t="shared" si="103"/>
        <v>7607.52</v>
      </c>
      <c r="U370" s="62">
        <f t="shared" si="117"/>
        <v>4696</v>
      </c>
      <c r="V370" s="62">
        <v>0</v>
      </c>
      <c r="W370" s="62">
        <f t="shared" si="118"/>
        <v>4696</v>
      </c>
      <c r="X370" s="63">
        <v>7607.52</v>
      </c>
      <c r="Y370" s="61">
        <f t="shared" si="105"/>
        <v>15215.04</v>
      </c>
    </row>
    <row r="371" spans="1:25" s="11" customFormat="1" x14ac:dyDescent="0.25">
      <c r="A371" s="46">
        <v>707</v>
      </c>
      <c r="B371" s="47">
        <v>4173</v>
      </c>
      <c r="C371" s="48">
        <v>11</v>
      </c>
      <c r="D371" s="49" t="s">
        <v>326</v>
      </c>
      <c r="E371" s="102">
        <v>2450</v>
      </c>
      <c r="F371" s="51" t="s">
        <v>318</v>
      </c>
      <c r="G371" s="52" t="s">
        <v>319</v>
      </c>
      <c r="H371" s="82" t="s">
        <v>43</v>
      </c>
      <c r="I371" s="54">
        <v>9</v>
      </c>
      <c r="J371" s="54">
        <v>9</v>
      </c>
      <c r="K371" s="55" t="s">
        <v>436</v>
      </c>
      <c r="L371" s="56"/>
      <c r="M371" s="57">
        <v>183</v>
      </c>
      <c r="N371" s="58">
        <v>296.46000000000004</v>
      </c>
      <c r="O371" s="59">
        <v>183</v>
      </c>
      <c r="P371" s="59">
        <f t="shared" si="115"/>
        <v>183</v>
      </c>
      <c r="Q371" s="59">
        <v>0</v>
      </c>
      <c r="R371" s="59">
        <f t="shared" si="116"/>
        <v>183</v>
      </c>
      <c r="S371" s="60">
        <v>296.46000000000004</v>
      </c>
      <c r="T371" s="61">
        <f t="shared" si="103"/>
        <v>296.46000000000004</v>
      </c>
      <c r="U371" s="62">
        <f t="shared" si="117"/>
        <v>183</v>
      </c>
      <c r="V371" s="62">
        <v>0</v>
      </c>
      <c r="W371" s="62">
        <f t="shared" si="118"/>
        <v>183</v>
      </c>
      <c r="X371" s="63">
        <v>296.46000000000004</v>
      </c>
      <c r="Y371" s="61">
        <f t="shared" si="105"/>
        <v>592.92000000000007</v>
      </c>
    </row>
    <row r="372" spans="1:25" s="11" customFormat="1" x14ac:dyDescent="0.25">
      <c r="A372" s="46">
        <v>707</v>
      </c>
      <c r="B372" s="47">
        <v>4173</v>
      </c>
      <c r="C372" s="48">
        <v>21</v>
      </c>
      <c r="D372" s="49" t="s">
        <v>326</v>
      </c>
      <c r="E372" s="102">
        <v>2450</v>
      </c>
      <c r="F372" s="51" t="s">
        <v>318</v>
      </c>
      <c r="G372" s="52" t="s">
        <v>319</v>
      </c>
      <c r="H372" s="82" t="s">
        <v>43</v>
      </c>
      <c r="I372" s="54">
        <v>9</v>
      </c>
      <c r="J372" s="54">
        <v>9</v>
      </c>
      <c r="K372" s="55" t="s">
        <v>436</v>
      </c>
      <c r="L372" s="56"/>
      <c r="M372" s="57">
        <v>305</v>
      </c>
      <c r="N372" s="58">
        <v>494.1</v>
      </c>
      <c r="O372" s="59">
        <v>305</v>
      </c>
      <c r="P372" s="59">
        <f t="shared" si="115"/>
        <v>305</v>
      </c>
      <c r="Q372" s="59">
        <v>0</v>
      </c>
      <c r="R372" s="59">
        <f t="shared" si="116"/>
        <v>305</v>
      </c>
      <c r="S372" s="60">
        <v>494.1</v>
      </c>
      <c r="T372" s="61">
        <f t="shared" si="103"/>
        <v>494.1</v>
      </c>
      <c r="U372" s="62">
        <f t="shared" si="117"/>
        <v>305</v>
      </c>
      <c r="V372" s="62">
        <v>0</v>
      </c>
      <c r="W372" s="62">
        <f t="shared" si="118"/>
        <v>305</v>
      </c>
      <c r="X372" s="63">
        <v>494.1</v>
      </c>
      <c r="Y372" s="61">
        <f t="shared" si="105"/>
        <v>988.2</v>
      </c>
    </row>
    <row r="373" spans="1:25" s="11" customFormat="1" x14ac:dyDescent="0.25">
      <c r="A373" s="46">
        <v>707</v>
      </c>
      <c r="B373" s="47">
        <v>4173</v>
      </c>
      <c r="C373" s="48">
        <v>63</v>
      </c>
      <c r="D373" s="49" t="s">
        <v>326</v>
      </c>
      <c r="E373" s="102">
        <v>2450</v>
      </c>
      <c r="F373" s="51" t="s">
        <v>318</v>
      </c>
      <c r="G373" s="52" t="s">
        <v>319</v>
      </c>
      <c r="H373" s="82" t="s">
        <v>43</v>
      </c>
      <c r="I373" s="54">
        <v>9</v>
      </c>
      <c r="J373" s="54">
        <v>9</v>
      </c>
      <c r="K373" s="55" t="s">
        <v>436</v>
      </c>
      <c r="L373" s="56"/>
      <c r="M373" s="57">
        <v>305</v>
      </c>
      <c r="N373" s="58">
        <v>494.1</v>
      </c>
      <c r="O373" s="59">
        <v>305</v>
      </c>
      <c r="P373" s="59">
        <f t="shared" si="115"/>
        <v>305</v>
      </c>
      <c r="Q373" s="59">
        <v>0</v>
      </c>
      <c r="R373" s="59">
        <f t="shared" si="116"/>
        <v>305</v>
      </c>
      <c r="S373" s="60">
        <v>494.1</v>
      </c>
      <c r="T373" s="61">
        <f t="shared" si="103"/>
        <v>494.1</v>
      </c>
      <c r="U373" s="62">
        <f t="shared" si="117"/>
        <v>305</v>
      </c>
      <c r="V373" s="62">
        <v>0</v>
      </c>
      <c r="W373" s="62">
        <f t="shared" si="118"/>
        <v>305</v>
      </c>
      <c r="X373" s="63">
        <v>494.1</v>
      </c>
      <c r="Y373" s="61">
        <f t="shared" si="105"/>
        <v>988.2</v>
      </c>
    </row>
    <row r="374" spans="1:25" s="11" customFormat="1" x14ac:dyDescent="0.25">
      <c r="A374" s="46">
        <v>707</v>
      </c>
      <c r="B374" s="47">
        <v>4173</v>
      </c>
      <c r="C374" s="48">
        <v>65</v>
      </c>
      <c r="D374" s="49" t="s">
        <v>326</v>
      </c>
      <c r="E374" s="102">
        <v>2450</v>
      </c>
      <c r="F374" s="51" t="s">
        <v>318</v>
      </c>
      <c r="G374" s="52" t="s">
        <v>319</v>
      </c>
      <c r="H374" s="82" t="s">
        <v>43</v>
      </c>
      <c r="I374" s="54">
        <v>9</v>
      </c>
      <c r="J374" s="54">
        <v>9</v>
      </c>
      <c r="K374" s="55" t="s">
        <v>436</v>
      </c>
      <c r="L374" s="56"/>
      <c r="M374" s="57">
        <v>305</v>
      </c>
      <c r="N374" s="58">
        <v>494.1</v>
      </c>
      <c r="O374" s="59">
        <v>305</v>
      </c>
      <c r="P374" s="59">
        <f t="shared" si="115"/>
        <v>305</v>
      </c>
      <c r="Q374" s="59">
        <v>0</v>
      </c>
      <c r="R374" s="59">
        <f t="shared" si="116"/>
        <v>305</v>
      </c>
      <c r="S374" s="60">
        <v>494.1</v>
      </c>
      <c r="T374" s="61">
        <f t="shared" si="103"/>
        <v>494.1</v>
      </c>
      <c r="U374" s="62">
        <f t="shared" si="117"/>
        <v>305</v>
      </c>
      <c r="V374" s="62">
        <v>0</v>
      </c>
      <c r="W374" s="62">
        <f t="shared" si="118"/>
        <v>305</v>
      </c>
      <c r="X374" s="63">
        <v>494.1</v>
      </c>
      <c r="Y374" s="61">
        <f t="shared" si="105"/>
        <v>988.2</v>
      </c>
    </row>
    <row r="375" spans="1:25" s="11" customFormat="1" x14ac:dyDescent="0.25">
      <c r="A375" s="46">
        <v>707</v>
      </c>
      <c r="B375" s="47">
        <v>4173</v>
      </c>
      <c r="C375" s="48">
        <v>66</v>
      </c>
      <c r="D375" s="49" t="s">
        <v>326</v>
      </c>
      <c r="E375" s="102">
        <v>2450</v>
      </c>
      <c r="F375" s="51" t="s">
        <v>318</v>
      </c>
      <c r="G375" s="52" t="s">
        <v>319</v>
      </c>
      <c r="H375" s="82" t="s">
        <v>43</v>
      </c>
      <c r="I375" s="54">
        <v>9</v>
      </c>
      <c r="J375" s="54">
        <v>9</v>
      </c>
      <c r="K375" s="55" t="s">
        <v>436</v>
      </c>
      <c r="L375" s="56"/>
      <c r="M375" s="57">
        <v>152</v>
      </c>
      <c r="N375" s="58">
        <v>246.24000000000004</v>
      </c>
      <c r="O375" s="59">
        <v>152</v>
      </c>
      <c r="P375" s="59">
        <f t="shared" si="115"/>
        <v>152</v>
      </c>
      <c r="Q375" s="59">
        <v>0</v>
      </c>
      <c r="R375" s="59">
        <f t="shared" si="116"/>
        <v>152</v>
      </c>
      <c r="S375" s="60">
        <v>246.24000000000004</v>
      </c>
      <c r="T375" s="61">
        <f t="shared" si="103"/>
        <v>246.24000000000004</v>
      </c>
      <c r="U375" s="62">
        <f t="shared" si="117"/>
        <v>152</v>
      </c>
      <c r="V375" s="62">
        <v>0</v>
      </c>
      <c r="W375" s="62">
        <f t="shared" si="118"/>
        <v>152</v>
      </c>
      <c r="X375" s="63">
        <v>246.24000000000004</v>
      </c>
      <c r="Y375" s="61">
        <f t="shared" si="105"/>
        <v>492.48000000000008</v>
      </c>
    </row>
    <row r="376" spans="1:25" s="11" customFormat="1" x14ac:dyDescent="0.25">
      <c r="A376" s="46">
        <v>707</v>
      </c>
      <c r="B376" s="47">
        <v>4173</v>
      </c>
      <c r="C376" s="48">
        <v>66</v>
      </c>
      <c r="D376" s="49" t="s">
        <v>326</v>
      </c>
      <c r="E376" s="102">
        <v>2450</v>
      </c>
      <c r="F376" s="51" t="s">
        <v>318</v>
      </c>
      <c r="G376" s="52" t="s">
        <v>319</v>
      </c>
      <c r="H376" s="82" t="s">
        <v>43</v>
      </c>
      <c r="I376" s="54">
        <v>9</v>
      </c>
      <c r="J376" s="54">
        <v>9</v>
      </c>
      <c r="K376" s="55" t="s">
        <v>436</v>
      </c>
      <c r="L376" s="56"/>
      <c r="M376" s="57">
        <v>152</v>
      </c>
      <c r="N376" s="58">
        <v>246.24000000000004</v>
      </c>
      <c r="O376" s="59">
        <v>152</v>
      </c>
      <c r="P376" s="59">
        <f t="shared" si="115"/>
        <v>152</v>
      </c>
      <c r="Q376" s="59">
        <v>0</v>
      </c>
      <c r="R376" s="59">
        <f t="shared" si="116"/>
        <v>152</v>
      </c>
      <c r="S376" s="60">
        <v>246.24000000000004</v>
      </c>
      <c r="T376" s="61">
        <f t="shared" si="103"/>
        <v>246.24000000000004</v>
      </c>
      <c r="U376" s="62">
        <f t="shared" si="117"/>
        <v>152</v>
      </c>
      <c r="V376" s="62">
        <v>0</v>
      </c>
      <c r="W376" s="62">
        <f t="shared" si="118"/>
        <v>152</v>
      </c>
      <c r="X376" s="63">
        <v>246.24000000000004</v>
      </c>
      <c r="Y376" s="61">
        <f t="shared" si="105"/>
        <v>492.48000000000008</v>
      </c>
    </row>
    <row r="377" spans="1:25" s="11" customFormat="1" x14ac:dyDescent="0.25">
      <c r="A377" s="46">
        <v>708</v>
      </c>
      <c r="B377" s="47">
        <v>4101</v>
      </c>
      <c r="C377" s="48">
        <v>4</v>
      </c>
      <c r="D377" s="49" t="s">
        <v>327</v>
      </c>
      <c r="E377" s="102">
        <v>2450</v>
      </c>
      <c r="F377" s="51" t="s">
        <v>318</v>
      </c>
      <c r="G377" s="52" t="s">
        <v>319</v>
      </c>
      <c r="H377" s="82" t="s">
        <v>43</v>
      </c>
      <c r="I377" s="54">
        <v>9</v>
      </c>
      <c r="J377" s="54">
        <v>9</v>
      </c>
      <c r="K377" s="55" t="s">
        <v>436</v>
      </c>
      <c r="L377" s="56"/>
      <c r="M377" s="57">
        <v>3084</v>
      </c>
      <c r="N377" s="58">
        <v>4996.08</v>
      </c>
      <c r="O377" s="59">
        <v>3084</v>
      </c>
      <c r="P377" s="59">
        <f t="shared" si="115"/>
        <v>3084</v>
      </c>
      <c r="Q377" s="59">
        <v>0</v>
      </c>
      <c r="R377" s="59">
        <f t="shared" si="116"/>
        <v>3084</v>
      </c>
      <c r="S377" s="60">
        <v>4996.08</v>
      </c>
      <c r="T377" s="61">
        <f t="shared" si="103"/>
        <v>4996.08</v>
      </c>
      <c r="U377" s="62">
        <f t="shared" si="117"/>
        <v>3084</v>
      </c>
      <c r="V377" s="62">
        <v>0</v>
      </c>
      <c r="W377" s="62">
        <f t="shared" si="118"/>
        <v>3084</v>
      </c>
      <c r="X377" s="63">
        <v>4996.08</v>
      </c>
      <c r="Y377" s="61">
        <f t="shared" si="105"/>
        <v>9992.16</v>
      </c>
    </row>
    <row r="378" spans="1:25" s="11" customFormat="1" x14ac:dyDescent="0.25">
      <c r="A378" s="46">
        <v>709</v>
      </c>
      <c r="B378" s="47">
        <v>3173</v>
      </c>
      <c r="C378" s="48">
        <v>4</v>
      </c>
      <c r="D378" s="49" t="s">
        <v>328</v>
      </c>
      <c r="E378" s="102">
        <v>2450</v>
      </c>
      <c r="F378" s="51" t="s">
        <v>318</v>
      </c>
      <c r="G378" s="52" t="s">
        <v>319</v>
      </c>
      <c r="H378" s="82" t="s">
        <v>43</v>
      </c>
      <c r="I378" s="54">
        <v>9</v>
      </c>
      <c r="J378" s="54">
        <v>9</v>
      </c>
      <c r="K378" s="55" t="s">
        <v>436</v>
      </c>
      <c r="L378" s="56"/>
      <c r="M378" s="57">
        <v>11081</v>
      </c>
      <c r="N378" s="58">
        <v>17951.22</v>
      </c>
      <c r="O378" s="59">
        <v>11081</v>
      </c>
      <c r="P378" s="59">
        <f t="shared" si="115"/>
        <v>11081</v>
      </c>
      <c r="Q378" s="59">
        <v>0</v>
      </c>
      <c r="R378" s="59">
        <f t="shared" si="116"/>
        <v>11081</v>
      </c>
      <c r="S378" s="60">
        <v>17951.22</v>
      </c>
      <c r="T378" s="61">
        <f t="shared" si="103"/>
        <v>17951.22</v>
      </c>
      <c r="U378" s="62">
        <f t="shared" si="117"/>
        <v>11081</v>
      </c>
      <c r="V378" s="62">
        <v>0</v>
      </c>
      <c r="W378" s="62">
        <f t="shared" si="118"/>
        <v>11081</v>
      </c>
      <c r="X378" s="63">
        <v>17951.22</v>
      </c>
      <c r="Y378" s="61">
        <f t="shared" si="105"/>
        <v>35902.44</v>
      </c>
    </row>
    <row r="379" spans="1:25" s="11" customFormat="1" x14ac:dyDescent="0.25">
      <c r="A379" s="46">
        <v>709</v>
      </c>
      <c r="B379" s="47">
        <v>3175</v>
      </c>
      <c r="C379" s="48">
        <v>75</v>
      </c>
      <c r="D379" s="49" t="s">
        <v>329</v>
      </c>
      <c r="E379" s="102">
        <v>2450</v>
      </c>
      <c r="F379" s="51" t="s">
        <v>318</v>
      </c>
      <c r="G379" s="52" t="s">
        <v>319</v>
      </c>
      <c r="H379" s="82" t="s">
        <v>43</v>
      </c>
      <c r="I379" s="54">
        <v>9</v>
      </c>
      <c r="J379" s="54">
        <v>9</v>
      </c>
      <c r="K379" s="55" t="s">
        <v>436</v>
      </c>
      <c r="L379" s="56"/>
      <c r="M379" s="57">
        <v>540</v>
      </c>
      <c r="N379" s="58">
        <v>874.80000000000007</v>
      </c>
      <c r="O379" s="59">
        <v>540</v>
      </c>
      <c r="P379" s="59">
        <f t="shared" si="115"/>
        <v>540</v>
      </c>
      <c r="Q379" s="59">
        <v>0</v>
      </c>
      <c r="R379" s="59">
        <f t="shared" si="116"/>
        <v>540</v>
      </c>
      <c r="S379" s="60">
        <v>874.80000000000007</v>
      </c>
      <c r="T379" s="61">
        <f t="shared" si="103"/>
        <v>874.80000000000007</v>
      </c>
      <c r="U379" s="62">
        <f t="shared" si="117"/>
        <v>540</v>
      </c>
      <c r="V379" s="62">
        <v>0</v>
      </c>
      <c r="W379" s="62">
        <f t="shared" si="118"/>
        <v>540</v>
      </c>
      <c r="X379" s="63">
        <v>874.80000000000007</v>
      </c>
      <c r="Y379" s="61">
        <f t="shared" si="105"/>
        <v>1749.6000000000001</v>
      </c>
    </row>
    <row r="380" spans="1:25" s="11" customFormat="1" x14ac:dyDescent="0.25">
      <c r="A380" s="46">
        <v>709</v>
      </c>
      <c r="B380" s="47">
        <v>3175</v>
      </c>
      <c r="C380" s="48">
        <v>74</v>
      </c>
      <c r="D380" s="49" t="s">
        <v>329</v>
      </c>
      <c r="E380" s="102">
        <v>2450</v>
      </c>
      <c r="F380" s="51" t="s">
        <v>318</v>
      </c>
      <c r="G380" s="52" t="s">
        <v>319</v>
      </c>
      <c r="H380" s="82" t="s">
        <v>43</v>
      </c>
      <c r="I380" s="54">
        <v>9</v>
      </c>
      <c r="J380" s="54">
        <v>9</v>
      </c>
      <c r="K380" s="55" t="s">
        <v>436</v>
      </c>
      <c r="L380" s="56"/>
      <c r="M380" s="57">
        <v>0</v>
      </c>
      <c r="N380" s="58">
        <v>0</v>
      </c>
      <c r="O380" s="59">
        <v>0</v>
      </c>
      <c r="P380" s="59">
        <f t="shared" si="115"/>
        <v>0</v>
      </c>
      <c r="Q380" s="59">
        <v>0</v>
      </c>
      <c r="R380" s="59">
        <f t="shared" si="116"/>
        <v>0</v>
      </c>
      <c r="S380" s="60">
        <v>0</v>
      </c>
      <c r="T380" s="61">
        <f t="shared" si="103"/>
        <v>0</v>
      </c>
      <c r="U380" s="62">
        <f t="shared" si="117"/>
        <v>0</v>
      </c>
      <c r="V380" s="62">
        <v>0</v>
      </c>
      <c r="W380" s="62">
        <f t="shared" si="118"/>
        <v>0</v>
      </c>
      <c r="X380" s="63">
        <v>0</v>
      </c>
      <c r="Y380" s="61">
        <f t="shared" si="105"/>
        <v>0</v>
      </c>
    </row>
    <row r="381" spans="1:25" s="11" customFormat="1" x14ac:dyDescent="0.25">
      <c r="A381" s="46">
        <v>709</v>
      </c>
      <c r="B381" s="47">
        <v>3185</v>
      </c>
      <c r="C381" s="48">
        <v>4</v>
      </c>
      <c r="D381" s="49" t="s">
        <v>330</v>
      </c>
      <c r="E381" s="102">
        <v>2450</v>
      </c>
      <c r="F381" s="51" t="s">
        <v>318</v>
      </c>
      <c r="G381" s="52" t="s">
        <v>319</v>
      </c>
      <c r="H381" s="82" t="s">
        <v>43</v>
      </c>
      <c r="I381" s="54">
        <v>9</v>
      </c>
      <c r="J381" s="54">
        <v>9</v>
      </c>
      <c r="K381" s="55" t="s">
        <v>436</v>
      </c>
      <c r="L381" s="56"/>
      <c r="M381" s="57">
        <v>12511</v>
      </c>
      <c r="N381" s="58">
        <v>20267.82</v>
      </c>
      <c r="O381" s="59">
        <v>12511</v>
      </c>
      <c r="P381" s="59">
        <f t="shared" si="115"/>
        <v>12511</v>
      </c>
      <c r="Q381" s="59">
        <v>0</v>
      </c>
      <c r="R381" s="59">
        <f t="shared" si="116"/>
        <v>12511</v>
      </c>
      <c r="S381" s="60">
        <v>20267.82</v>
      </c>
      <c r="T381" s="61">
        <f t="shared" si="103"/>
        <v>20267.82</v>
      </c>
      <c r="U381" s="62">
        <f t="shared" si="117"/>
        <v>12511</v>
      </c>
      <c r="V381" s="62">
        <v>0</v>
      </c>
      <c r="W381" s="62">
        <f t="shared" si="118"/>
        <v>12511</v>
      </c>
      <c r="X381" s="63">
        <v>20267.82</v>
      </c>
      <c r="Y381" s="61">
        <f t="shared" si="105"/>
        <v>40535.64</v>
      </c>
    </row>
    <row r="382" spans="1:25" s="11" customFormat="1" x14ac:dyDescent="0.25">
      <c r="A382" s="46">
        <v>709</v>
      </c>
      <c r="B382" s="47">
        <v>3186</v>
      </c>
      <c r="C382" s="48">
        <v>78</v>
      </c>
      <c r="D382" s="49" t="s">
        <v>331</v>
      </c>
      <c r="E382" s="102">
        <v>2450</v>
      </c>
      <c r="F382" s="51" t="s">
        <v>318</v>
      </c>
      <c r="G382" s="52" t="s">
        <v>319</v>
      </c>
      <c r="H382" s="82" t="s">
        <v>43</v>
      </c>
      <c r="I382" s="54">
        <v>9</v>
      </c>
      <c r="J382" s="54">
        <v>9</v>
      </c>
      <c r="K382" s="55" t="s">
        <v>436</v>
      </c>
      <c r="L382" s="56"/>
      <c r="M382" s="57">
        <v>6540</v>
      </c>
      <c r="N382" s="58">
        <v>10594.800000000001</v>
      </c>
      <c r="O382" s="59">
        <v>6540</v>
      </c>
      <c r="P382" s="59">
        <f t="shared" si="115"/>
        <v>6540</v>
      </c>
      <c r="Q382" s="59">
        <v>0</v>
      </c>
      <c r="R382" s="59">
        <f t="shared" si="116"/>
        <v>6540</v>
      </c>
      <c r="S382" s="60">
        <v>10594.800000000001</v>
      </c>
      <c r="T382" s="61">
        <f t="shared" si="103"/>
        <v>10594.800000000001</v>
      </c>
      <c r="U382" s="62">
        <f t="shared" si="117"/>
        <v>6540</v>
      </c>
      <c r="V382" s="62">
        <v>0</v>
      </c>
      <c r="W382" s="62">
        <f t="shared" si="118"/>
        <v>6540</v>
      </c>
      <c r="X382" s="63">
        <v>10594.800000000001</v>
      </c>
      <c r="Y382" s="61">
        <f t="shared" si="105"/>
        <v>21189.600000000002</v>
      </c>
    </row>
    <row r="383" spans="1:25" s="11" customFormat="1" x14ac:dyDescent="0.25">
      <c r="A383" s="46">
        <v>709</v>
      </c>
      <c r="B383" s="47">
        <v>3187</v>
      </c>
      <c r="C383" s="48">
        <v>8</v>
      </c>
      <c r="D383" s="49" t="s">
        <v>332</v>
      </c>
      <c r="E383" s="102">
        <v>2450</v>
      </c>
      <c r="F383" s="51" t="s">
        <v>318</v>
      </c>
      <c r="G383" s="52" t="s">
        <v>319</v>
      </c>
      <c r="H383" s="82" t="s">
        <v>43</v>
      </c>
      <c r="I383" s="54">
        <v>9</v>
      </c>
      <c r="J383" s="54">
        <v>9</v>
      </c>
      <c r="K383" s="55" t="s">
        <v>436</v>
      </c>
      <c r="L383" s="56"/>
      <c r="M383" s="57">
        <v>852</v>
      </c>
      <c r="N383" s="58">
        <v>1380.2400000000002</v>
      </c>
      <c r="O383" s="59">
        <v>852</v>
      </c>
      <c r="P383" s="59">
        <f t="shared" si="115"/>
        <v>852</v>
      </c>
      <c r="Q383" s="59">
        <v>0</v>
      </c>
      <c r="R383" s="59">
        <f t="shared" si="116"/>
        <v>852</v>
      </c>
      <c r="S383" s="60">
        <v>1380.2400000000002</v>
      </c>
      <c r="T383" s="61">
        <f t="shared" si="103"/>
        <v>1380.2400000000002</v>
      </c>
      <c r="U383" s="62">
        <f t="shared" si="117"/>
        <v>852</v>
      </c>
      <c r="V383" s="62">
        <v>0</v>
      </c>
      <c r="W383" s="62">
        <f t="shared" si="118"/>
        <v>852</v>
      </c>
      <c r="X383" s="63">
        <v>1380.2400000000002</v>
      </c>
      <c r="Y383" s="61">
        <f t="shared" si="105"/>
        <v>2760.4800000000005</v>
      </c>
    </row>
    <row r="384" spans="1:25" s="11" customFormat="1" x14ac:dyDescent="0.25">
      <c r="A384" s="46">
        <v>709</v>
      </c>
      <c r="B384" s="47">
        <v>3187</v>
      </c>
      <c r="C384" s="48">
        <v>9</v>
      </c>
      <c r="D384" s="49" t="s">
        <v>332</v>
      </c>
      <c r="E384" s="102">
        <v>2450</v>
      </c>
      <c r="F384" s="51" t="s">
        <v>318</v>
      </c>
      <c r="G384" s="52" t="s">
        <v>319</v>
      </c>
      <c r="H384" s="82" t="s">
        <v>43</v>
      </c>
      <c r="I384" s="54">
        <v>9</v>
      </c>
      <c r="J384" s="54">
        <v>9</v>
      </c>
      <c r="K384" s="55" t="s">
        <v>436</v>
      </c>
      <c r="L384" s="56"/>
      <c r="M384" s="57">
        <v>801</v>
      </c>
      <c r="N384" s="58">
        <v>1297.6200000000001</v>
      </c>
      <c r="O384" s="59">
        <v>801</v>
      </c>
      <c r="P384" s="59">
        <f t="shared" si="115"/>
        <v>801</v>
      </c>
      <c r="Q384" s="59">
        <v>0</v>
      </c>
      <c r="R384" s="59">
        <f t="shared" si="116"/>
        <v>801</v>
      </c>
      <c r="S384" s="60">
        <v>1297.6200000000001</v>
      </c>
      <c r="T384" s="61">
        <f t="shared" si="103"/>
        <v>1297.6200000000001</v>
      </c>
      <c r="U384" s="62">
        <f t="shared" si="117"/>
        <v>801</v>
      </c>
      <c r="V384" s="62">
        <v>0</v>
      </c>
      <c r="W384" s="62">
        <f t="shared" si="118"/>
        <v>801</v>
      </c>
      <c r="X384" s="63">
        <v>1297.6200000000001</v>
      </c>
      <c r="Y384" s="61">
        <f t="shared" si="105"/>
        <v>2595.2400000000002</v>
      </c>
    </row>
    <row r="385" spans="1:25" s="11" customFormat="1" x14ac:dyDescent="0.25">
      <c r="A385" s="46">
        <v>709</v>
      </c>
      <c r="B385" s="47">
        <v>3187</v>
      </c>
      <c r="C385" s="48">
        <v>10</v>
      </c>
      <c r="D385" s="49" t="s">
        <v>332</v>
      </c>
      <c r="E385" s="102">
        <v>2450</v>
      </c>
      <c r="F385" s="51" t="s">
        <v>318</v>
      </c>
      <c r="G385" s="52" t="s">
        <v>319</v>
      </c>
      <c r="H385" s="82" t="s">
        <v>43</v>
      </c>
      <c r="I385" s="54">
        <v>9</v>
      </c>
      <c r="J385" s="54">
        <v>9</v>
      </c>
      <c r="K385" s="55" t="s">
        <v>436</v>
      </c>
      <c r="L385" s="56"/>
      <c r="M385" s="57">
        <v>1235</v>
      </c>
      <c r="N385" s="58">
        <v>2000.7000000000003</v>
      </c>
      <c r="O385" s="59">
        <v>1235</v>
      </c>
      <c r="P385" s="59">
        <f t="shared" si="115"/>
        <v>1235</v>
      </c>
      <c r="Q385" s="59">
        <v>0</v>
      </c>
      <c r="R385" s="59">
        <f t="shared" si="116"/>
        <v>1235</v>
      </c>
      <c r="S385" s="60">
        <v>2000.7000000000003</v>
      </c>
      <c r="T385" s="61">
        <f t="shared" si="103"/>
        <v>2000.7000000000003</v>
      </c>
      <c r="U385" s="62">
        <f t="shared" si="117"/>
        <v>1235</v>
      </c>
      <c r="V385" s="62">
        <v>0</v>
      </c>
      <c r="W385" s="62">
        <f t="shared" si="118"/>
        <v>1235</v>
      </c>
      <c r="X385" s="63">
        <v>2000.7000000000003</v>
      </c>
      <c r="Y385" s="61">
        <f t="shared" si="105"/>
        <v>4001.4000000000005</v>
      </c>
    </row>
    <row r="386" spans="1:25" s="11" customFormat="1" x14ac:dyDescent="0.25">
      <c r="A386" s="46">
        <v>709</v>
      </c>
      <c r="B386" s="47">
        <v>3187</v>
      </c>
      <c r="C386" s="48">
        <v>20</v>
      </c>
      <c r="D386" s="49" t="s">
        <v>332</v>
      </c>
      <c r="E386" s="102">
        <v>2450</v>
      </c>
      <c r="F386" s="51" t="s">
        <v>318</v>
      </c>
      <c r="G386" s="52" t="s">
        <v>319</v>
      </c>
      <c r="H386" s="82" t="s">
        <v>43</v>
      </c>
      <c r="I386" s="54">
        <v>9</v>
      </c>
      <c r="J386" s="54">
        <v>9</v>
      </c>
      <c r="K386" s="55" t="s">
        <v>436</v>
      </c>
      <c r="L386" s="56"/>
      <c r="M386" s="57">
        <v>827</v>
      </c>
      <c r="N386" s="58">
        <v>1339.7400000000002</v>
      </c>
      <c r="O386" s="59">
        <v>827</v>
      </c>
      <c r="P386" s="59">
        <f t="shared" si="115"/>
        <v>827</v>
      </c>
      <c r="Q386" s="59">
        <v>0</v>
      </c>
      <c r="R386" s="59">
        <f t="shared" si="116"/>
        <v>827</v>
      </c>
      <c r="S386" s="60">
        <v>1339.7400000000002</v>
      </c>
      <c r="T386" s="61">
        <f t="shared" ref="T386:T449" si="119">S386</f>
        <v>1339.7400000000002</v>
      </c>
      <c r="U386" s="62">
        <f t="shared" si="117"/>
        <v>827</v>
      </c>
      <c r="V386" s="62">
        <v>0</v>
      </c>
      <c r="W386" s="62">
        <f t="shared" si="118"/>
        <v>827</v>
      </c>
      <c r="X386" s="63">
        <v>1339.7400000000002</v>
      </c>
      <c r="Y386" s="61">
        <f t="shared" si="105"/>
        <v>2679.4800000000005</v>
      </c>
    </row>
    <row r="387" spans="1:25" s="11" customFormat="1" x14ac:dyDescent="0.25">
      <c r="A387" s="46">
        <v>709</v>
      </c>
      <c r="B387" s="47">
        <v>3187</v>
      </c>
      <c r="C387" s="48">
        <v>54</v>
      </c>
      <c r="D387" s="49" t="s">
        <v>332</v>
      </c>
      <c r="E387" s="102">
        <v>2450</v>
      </c>
      <c r="F387" s="51" t="s">
        <v>318</v>
      </c>
      <c r="G387" s="52" t="s">
        <v>319</v>
      </c>
      <c r="H387" s="82" t="s">
        <v>43</v>
      </c>
      <c r="I387" s="54">
        <v>9</v>
      </c>
      <c r="J387" s="54">
        <v>9</v>
      </c>
      <c r="K387" s="55" t="s">
        <v>436</v>
      </c>
      <c r="L387" s="56"/>
      <c r="M387" s="57">
        <v>1058</v>
      </c>
      <c r="N387" s="58">
        <v>1713.96</v>
      </c>
      <c r="O387" s="59">
        <v>1058</v>
      </c>
      <c r="P387" s="59">
        <f t="shared" si="115"/>
        <v>1058</v>
      </c>
      <c r="Q387" s="59">
        <v>0</v>
      </c>
      <c r="R387" s="59">
        <f t="shared" si="116"/>
        <v>1058</v>
      </c>
      <c r="S387" s="60">
        <v>1713.96</v>
      </c>
      <c r="T387" s="61">
        <f t="shared" si="119"/>
        <v>1713.96</v>
      </c>
      <c r="U387" s="62">
        <f t="shared" si="117"/>
        <v>1058</v>
      </c>
      <c r="V387" s="62">
        <v>0</v>
      </c>
      <c r="W387" s="62">
        <f t="shared" si="118"/>
        <v>1058</v>
      </c>
      <c r="X387" s="63">
        <v>1713.96</v>
      </c>
      <c r="Y387" s="61">
        <f t="shared" si="105"/>
        <v>3427.92</v>
      </c>
    </row>
    <row r="388" spans="1:25" s="11" customFormat="1" x14ac:dyDescent="0.25">
      <c r="A388" s="46">
        <v>709</v>
      </c>
      <c r="B388" s="47">
        <v>3187</v>
      </c>
      <c r="C388" s="48">
        <v>56</v>
      </c>
      <c r="D388" s="49" t="s">
        <v>332</v>
      </c>
      <c r="E388" s="102">
        <v>2450</v>
      </c>
      <c r="F388" s="51" t="s">
        <v>318</v>
      </c>
      <c r="G388" s="52" t="s">
        <v>319</v>
      </c>
      <c r="H388" s="82" t="s">
        <v>43</v>
      </c>
      <c r="I388" s="54">
        <v>9</v>
      </c>
      <c r="J388" s="54">
        <v>9</v>
      </c>
      <c r="K388" s="55" t="s">
        <v>436</v>
      </c>
      <c r="L388" s="56"/>
      <c r="M388" s="57">
        <v>2029</v>
      </c>
      <c r="N388" s="58">
        <v>3286.9800000000005</v>
      </c>
      <c r="O388" s="59">
        <v>2029</v>
      </c>
      <c r="P388" s="59">
        <f t="shared" si="115"/>
        <v>2029</v>
      </c>
      <c r="Q388" s="59">
        <v>0</v>
      </c>
      <c r="R388" s="59">
        <f t="shared" si="116"/>
        <v>2029</v>
      </c>
      <c r="S388" s="60">
        <v>3286.9800000000005</v>
      </c>
      <c r="T388" s="61">
        <f t="shared" si="119"/>
        <v>3286.9800000000005</v>
      </c>
      <c r="U388" s="62">
        <f t="shared" si="117"/>
        <v>2029</v>
      </c>
      <c r="V388" s="62">
        <v>0</v>
      </c>
      <c r="W388" s="62">
        <f t="shared" si="118"/>
        <v>2029</v>
      </c>
      <c r="X388" s="63">
        <v>3286.9800000000005</v>
      </c>
      <c r="Y388" s="61">
        <f t="shared" si="105"/>
        <v>6573.9600000000009</v>
      </c>
    </row>
    <row r="389" spans="1:25" s="11" customFormat="1" x14ac:dyDescent="0.25">
      <c r="A389" s="46">
        <v>709</v>
      </c>
      <c r="B389" s="47">
        <v>3187</v>
      </c>
      <c r="C389" s="48">
        <v>57</v>
      </c>
      <c r="D389" s="49" t="s">
        <v>332</v>
      </c>
      <c r="E389" s="102">
        <v>2450</v>
      </c>
      <c r="F389" s="51" t="s">
        <v>318</v>
      </c>
      <c r="G389" s="52" t="s">
        <v>319</v>
      </c>
      <c r="H389" s="82" t="s">
        <v>43</v>
      </c>
      <c r="I389" s="54">
        <v>9</v>
      </c>
      <c r="J389" s="54">
        <v>9</v>
      </c>
      <c r="K389" s="55" t="s">
        <v>436</v>
      </c>
      <c r="L389" s="56"/>
      <c r="M389" s="57">
        <v>924</v>
      </c>
      <c r="N389" s="58">
        <v>1496.88</v>
      </c>
      <c r="O389" s="59">
        <v>924</v>
      </c>
      <c r="P389" s="59">
        <f t="shared" si="115"/>
        <v>924</v>
      </c>
      <c r="Q389" s="59">
        <v>0</v>
      </c>
      <c r="R389" s="59">
        <f t="shared" si="116"/>
        <v>924</v>
      </c>
      <c r="S389" s="60">
        <v>1496.88</v>
      </c>
      <c r="T389" s="61">
        <f t="shared" si="119"/>
        <v>1496.88</v>
      </c>
      <c r="U389" s="62">
        <f t="shared" si="117"/>
        <v>924</v>
      </c>
      <c r="V389" s="62">
        <v>0</v>
      </c>
      <c r="W389" s="62">
        <f t="shared" si="118"/>
        <v>924</v>
      </c>
      <c r="X389" s="63">
        <v>1496.88</v>
      </c>
      <c r="Y389" s="61">
        <f t="shared" si="105"/>
        <v>2993.76</v>
      </c>
    </row>
    <row r="390" spans="1:25" s="11" customFormat="1" x14ac:dyDescent="0.25">
      <c r="A390" s="46">
        <v>709</v>
      </c>
      <c r="B390" s="47">
        <v>3187</v>
      </c>
      <c r="C390" s="48">
        <v>71</v>
      </c>
      <c r="D390" s="49" t="s">
        <v>332</v>
      </c>
      <c r="E390" s="102">
        <v>2450</v>
      </c>
      <c r="F390" s="51" t="s">
        <v>318</v>
      </c>
      <c r="G390" s="52" t="s">
        <v>319</v>
      </c>
      <c r="H390" s="82" t="s">
        <v>43</v>
      </c>
      <c r="I390" s="54">
        <v>9</v>
      </c>
      <c r="J390" s="54">
        <v>9</v>
      </c>
      <c r="K390" s="55" t="s">
        <v>436</v>
      </c>
      <c r="L390" s="56"/>
      <c r="M390" s="57">
        <v>911</v>
      </c>
      <c r="N390" s="58">
        <v>1475.8200000000002</v>
      </c>
      <c r="O390" s="59">
        <v>911</v>
      </c>
      <c r="P390" s="59">
        <f t="shared" si="115"/>
        <v>911</v>
      </c>
      <c r="Q390" s="59">
        <v>0</v>
      </c>
      <c r="R390" s="59">
        <f t="shared" si="116"/>
        <v>911</v>
      </c>
      <c r="S390" s="60">
        <v>1475.8200000000002</v>
      </c>
      <c r="T390" s="61">
        <f t="shared" si="119"/>
        <v>1475.8200000000002</v>
      </c>
      <c r="U390" s="62">
        <f t="shared" si="117"/>
        <v>911</v>
      </c>
      <c r="V390" s="62">
        <v>0</v>
      </c>
      <c r="W390" s="62">
        <f t="shared" si="118"/>
        <v>911</v>
      </c>
      <c r="X390" s="63">
        <v>1475.8200000000002</v>
      </c>
      <c r="Y390" s="61">
        <f t="shared" si="105"/>
        <v>2951.6400000000003</v>
      </c>
    </row>
    <row r="391" spans="1:25" s="11" customFormat="1" x14ac:dyDescent="0.25">
      <c r="A391" s="46">
        <v>709</v>
      </c>
      <c r="B391" s="47">
        <v>3187</v>
      </c>
      <c r="C391" s="48">
        <v>75</v>
      </c>
      <c r="D391" s="49" t="s">
        <v>332</v>
      </c>
      <c r="E391" s="102">
        <v>2450</v>
      </c>
      <c r="F391" s="51" t="s">
        <v>318</v>
      </c>
      <c r="G391" s="52" t="s">
        <v>319</v>
      </c>
      <c r="H391" s="82" t="s">
        <v>43</v>
      </c>
      <c r="I391" s="54">
        <v>9</v>
      </c>
      <c r="J391" s="54">
        <v>9</v>
      </c>
      <c r="K391" s="55" t="s">
        <v>436</v>
      </c>
      <c r="L391" s="56"/>
      <c r="M391" s="57">
        <v>1366</v>
      </c>
      <c r="N391" s="58">
        <v>2212.92</v>
      </c>
      <c r="O391" s="59">
        <v>1366</v>
      </c>
      <c r="P391" s="59">
        <f t="shared" si="115"/>
        <v>1366</v>
      </c>
      <c r="Q391" s="59">
        <v>0</v>
      </c>
      <c r="R391" s="59">
        <f t="shared" si="116"/>
        <v>1366</v>
      </c>
      <c r="S391" s="60">
        <v>2212.92</v>
      </c>
      <c r="T391" s="61">
        <f t="shared" si="119"/>
        <v>2212.92</v>
      </c>
      <c r="U391" s="62">
        <f t="shared" si="117"/>
        <v>1366</v>
      </c>
      <c r="V391" s="62">
        <v>0</v>
      </c>
      <c r="W391" s="62">
        <f t="shared" si="118"/>
        <v>1366</v>
      </c>
      <c r="X391" s="63">
        <v>2212.92</v>
      </c>
      <c r="Y391" s="61">
        <f t="shared" si="105"/>
        <v>4425.84</v>
      </c>
    </row>
    <row r="392" spans="1:25" s="11" customFormat="1" x14ac:dyDescent="0.25">
      <c r="A392" s="46">
        <v>709</v>
      </c>
      <c r="B392" s="47">
        <v>3188</v>
      </c>
      <c r="C392" s="48">
        <v>4</v>
      </c>
      <c r="D392" s="49" t="s">
        <v>333</v>
      </c>
      <c r="E392" s="102">
        <v>2450</v>
      </c>
      <c r="F392" s="51" t="s">
        <v>318</v>
      </c>
      <c r="G392" s="52" t="s">
        <v>319</v>
      </c>
      <c r="H392" s="82" t="s">
        <v>43</v>
      </c>
      <c r="I392" s="54">
        <v>9</v>
      </c>
      <c r="J392" s="54">
        <v>9</v>
      </c>
      <c r="K392" s="55" t="s">
        <v>436</v>
      </c>
      <c r="L392" s="56"/>
      <c r="M392" s="57">
        <v>5041</v>
      </c>
      <c r="N392" s="58">
        <v>8166.420000000001</v>
      </c>
      <c r="O392" s="59">
        <v>5041</v>
      </c>
      <c r="P392" s="59">
        <f t="shared" si="115"/>
        <v>5041</v>
      </c>
      <c r="Q392" s="59">
        <v>0</v>
      </c>
      <c r="R392" s="59">
        <f t="shared" si="116"/>
        <v>5041</v>
      </c>
      <c r="S392" s="60">
        <v>8166.420000000001</v>
      </c>
      <c r="T392" s="61">
        <f t="shared" si="119"/>
        <v>8166.420000000001</v>
      </c>
      <c r="U392" s="62">
        <f t="shared" si="117"/>
        <v>5041</v>
      </c>
      <c r="V392" s="62">
        <v>0</v>
      </c>
      <c r="W392" s="62">
        <f t="shared" si="118"/>
        <v>5041</v>
      </c>
      <c r="X392" s="63">
        <v>8166.420000000001</v>
      </c>
      <c r="Y392" s="61">
        <f t="shared" si="105"/>
        <v>16332.840000000002</v>
      </c>
    </row>
    <row r="393" spans="1:25" s="11" customFormat="1" x14ac:dyDescent="0.25">
      <c r="A393" s="46">
        <v>709</v>
      </c>
      <c r="B393" s="47">
        <v>3189</v>
      </c>
      <c r="C393" s="48">
        <v>16</v>
      </c>
      <c r="D393" s="49" t="s">
        <v>334</v>
      </c>
      <c r="E393" s="102">
        <v>2450</v>
      </c>
      <c r="F393" s="51" t="s">
        <v>318</v>
      </c>
      <c r="G393" s="52" t="s">
        <v>319</v>
      </c>
      <c r="H393" s="82" t="s">
        <v>43</v>
      </c>
      <c r="I393" s="54">
        <v>9</v>
      </c>
      <c r="J393" s="54">
        <v>9</v>
      </c>
      <c r="K393" s="55" t="s">
        <v>436</v>
      </c>
      <c r="L393" s="56"/>
      <c r="M393" s="57">
        <v>606</v>
      </c>
      <c r="N393" s="58">
        <v>981.72</v>
      </c>
      <c r="O393" s="59">
        <v>606</v>
      </c>
      <c r="P393" s="59">
        <f t="shared" si="115"/>
        <v>606</v>
      </c>
      <c r="Q393" s="59">
        <v>0</v>
      </c>
      <c r="R393" s="59">
        <f t="shared" si="116"/>
        <v>606</v>
      </c>
      <c r="S393" s="60">
        <v>981.72</v>
      </c>
      <c r="T393" s="61">
        <f t="shared" si="119"/>
        <v>981.72</v>
      </c>
      <c r="U393" s="62">
        <f t="shared" si="117"/>
        <v>606</v>
      </c>
      <c r="V393" s="62">
        <v>0</v>
      </c>
      <c r="W393" s="62">
        <f t="shared" si="118"/>
        <v>606</v>
      </c>
      <c r="X393" s="63">
        <v>981.72</v>
      </c>
      <c r="Y393" s="61">
        <f t="shared" ref="Y393:Y456" si="120">SUM(T393,X393)</f>
        <v>1963.44</v>
      </c>
    </row>
    <row r="394" spans="1:25" s="11" customFormat="1" x14ac:dyDescent="0.25">
      <c r="A394" s="46">
        <v>709</v>
      </c>
      <c r="B394" s="47">
        <v>3189</v>
      </c>
      <c r="C394" s="48">
        <v>18</v>
      </c>
      <c r="D394" s="49" t="s">
        <v>334</v>
      </c>
      <c r="E394" s="102">
        <v>2450</v>
      </c>
      <c r="F394" s="51" t="s">
        <v>318</v>
      </c>
      <c r="G394" s="52" t="s">
        <v>319</v>
      </c>
      <c r="H394" s="82" t="s">
        <v>43</v>
      </c>
      <c r="I394" s="54">
        <v>9</v>
      </c>
      <c r="J394" s="54">
        <v>9</v>
      </c>
      <c r="K394" s="55" t="s">
        <v>436</v>
      </c>
      <c r="L394" s="56"/>
      <c r="M394" s="57">
        <v>606</v>
      </c>
      <c r="N394" s="58">
        <v>981.72</v>
      </c>
      <c r="O394" s="59">
        <v>606</v>
      </c>
      <c r="P394" s="59">
        <f t="shared" si="115"/>
        <v>606</v>
      </c>
      <c r="Q394" s="59">
        <v>0</v>
      </c>
      <c r="R394" s="59">
        <f t="shared" si="116"/>
        <v>606</v>
      </c>
      <c r="S394" s="60">
        <v>981.72</v>
      </c>
      <c r="T394" s="61">
        <f t="shared" si="119"/>
        <v>981.72</v>
      </c>
      <c r="U394" s="62">
        <f t="shared" si="117"/>
        <v>606</v>
      </c>
      <c r="V394" s="62">
        <v>0</v>
      </c>
      <c r="W394" s="62">
        <f t="shared" si="118"/>
        <v>606</v>
      </c>
      <c r="X394" s="63">
        <v>981.72</v>
      </c>
      <c r="Y394" s="61">
        <f t="shared" si="120"/>
        <v>1963.44</v>
      </c>
    </row>
    <row r="395" spans="1:25" s="11" customFormat="1" x14ac:dyDescent="0.25">
      <c r="A395" s="46">
        <v>709</v>
      </c>
      <c r="B395" s="47">
        <v>3193</v>
      </c>
      <c r="C395" s="48">
        <v>6</v>
      </c>
      <c r="D395" s="49" t="s">
        <v>335</v>
      </c>
      <c r="E395" s="102">
        <v>2450</v>
      </c>
      <c r="F395" s="51" t="s">
        <v>318</v>
      </c>
      <c r="G395" s="52" t="s">
        <v>319</v>
      </c>
      <c r="H395" s="82" t="s">
        <v>43</v>
      </c>
      <c r="I395" s="54">
        <v>9</v>
      </c>
      <c r="J395" s="54">
        <v>9</v>
      </c>
      <c r="K395" s="55" t="s">
        <v>436</v>
      </c>
      <c r="L395" s="56"/>
      <c r="M395" s="57">
        <v>1536</v>
      </c>
      <c r="N395" s="58">
        <v>2488.3200000000002</v>
      </c>
      <c r="O395" s="59">
        <v>1536</v>
      </c>
      <c r="P395" s="59">
        <f t="shared" si="115"/>
        <v>1536</v>
      </c>
      <c r="Q395" s="59">
        <v>0</v>
      </c>
      <c r="R395" s="59">
        <f t="shared" si="116"/>
        <v>1536</v>
      </c>
      <c r="S395" s="60">
        <v>2488.3200000000002</v>
      </c>
      <c r="T395" s="61">
        <f t="shared" si="119"/>
        <v>2488.3200000000002</v>
      </c>
      <c r="U395" s="62">
        <f t="shared" si="117"/>
        <v>1536</v>
      </c>
      <c r="V395" s="62">
        <v>0</v>
      </c>
      <c r="W395" s="62">
        <f t="shared" si="118"/>
        <v>1536</v>
      </c>
      <c r="X395" s="63">
        <v>2488.3200000000002</v>
      </c>
      <c r="Y395" s="61">
        <f t="shared" si="120"/>
        <v>4976.6400000000003</v>
      </c>
    </row>
    <row r="396" spans="1:25" s="11" customFormat="1" x14ac:dyDescent="0.25">
      <c r="A396" s="46">
        <v>709</v>
      </c>
      <c r="B396" s="47">
        <v>3193</v>
      </c>
      <c r="C396" s="48">
        <v>9</v>
      </c>
      <c r="D396" s="49" t="s">
        <v>335</v>
      </c>
      <c r="E396" s="102">
        <v>2450</v>
      </c>
      <c r="F396" s="51" t="s">
        <v>318</v>
      </c>
      <c r="G396" s="52" t="s">
        <v>319</v>
      </c>
      <c r="H396" s="82" t="s">
        <v>43</v>
      </c>
      <c r="I396" s="54">
        <v>9</v>
      </c>
      <c r="J396" s="54">
        <v>9</v>
      </c>
      <c r="K396" s="55" t="s">
        <v>436</v>
      </c>
      <c r="L396" s="56"/>
      <c r="M396" s="57">
        <v>1536</v>
      </c>
      <c r="N396" s="58">
        <v>2488.3200000000002</v>
      </c>
      <c r="O396" s="59">
        <v>1536</v>
      </c>
      <c r="P396" s="59">
        <f t="shared" si="115"/>
        <v>1536</v>
      </c>
      <c r="Q396" s="59">
        <v>0</v>
      </c>
      <c r="R396" s="59">
        <f t="shared" si="116"/>
        <v>1536</v>
      </c>
      <c r="S396" s="60">
        <v>2488.3200000000002</v>
      </c>
      <c r="T396" s="61">
        <f t="shared" si="119"/>
        <v>2488.3200000000002</v>
      </c>
      <c r="U396" s="62">
        <f t="shared" si="117"/>
        <v>1536</v>
      </c>
      <c r="V396" s="62">
        <v>0</v>
      </c>
      <c r="W396" s="62">
        <f t="shared" si="118"/>
        <v>1536</v>
      </c>
      <c r="X396" s="63">
        <v>2488.3200000000002</v>
      </c>
      <c r="Y396" s="61">
        <f t="shared" si="120"/>
        <v>4976.6400000000003</v>
      </c>
    </row>
    <row r="397" spans="1:25" s="11" customFormat="1" x14ac:dyDescent="0.25">
      <c r="A397" s="46">
        <v>709</v>
      </c>
      <c r="B397" s="47">
        <v>3193</v>
      </c>
      <c r="C397" s="48">
        <v>12</v>
      </c>
      <c r="D397" s="49" t="s">
        <v>335</v>
      </c>
      <c r="E397" s="102">
        <v>2450</v>
      </c>
      <c r="F397" s="51" t="s">
        <v>318</v>
      </c>
      <c r="G397" s="52" t="s">
        <v>319</v>
      </c>
      <c r="H397" s="82" t="s">
        <v>43</v>
      </c>
      <c r="I397" s="54">
        <v>9</v>
      </c>
      <c r="J397" s="54">
        <v>9</v>
      </c>
      <c r="K397" s="55" t="s">
        <v>436</v>
      </c>
      <c r="L397" s="56"/>
      <c r="M397" s="57">
        <v>315</v>
      </c>
      <c r="N397" s="58">
        <v>510.30000000000007</v>
      </c>
      <c r="O397" s="59">
        <v>315</v>
      </c>
      <c r="P397" s="59">
        <f t="shared" si="115"/>
        <v>315</v>
      </c>
      <c r="Q397" s="59">
        <v>0</v>
      </c>
      <c r="R397" s="59">
        <f t="shared" si="116"/>
        <v>315</v>
      </c>
      <c r="S397" s="60">
        <v>510.30000000000007</v>
      </c>
      <c r="T397" s="61">
        <f t="shared" si="119"/>
        <v>510.30000000000007</v>
      </c>
      <c r="U397" s="62">
        <f t="shared" si="117"/>
        <v>315</v>
      </c>
      <c r="V397" s="62">
        <v>0</v>
      </c>
      <c r="W397" s="62">
        <f t="shared" si="118"/>
        <v>315</v>
      </c>
      <c r="X397" s="63">
        <v>510.30000000000007</v>
      </c>
      <c r="Y397" s="61">
        <f t="shared" si="120"/>
        <v>1020.6000000000001</v>
      </c>
    </row>
    <row r="398" spans="1:25" s="11" customFormat="1" x14ac:dyDescent="0.25">
      <c r="A398" s="46">
        <v>709</v>
      </c>
      <c r="B398" s="47">
        <v>3197</v>
      </c>
      <c r="C398" s="48">
        <v>4</v>
      </c>
      <c r="D398" s="49" t="s">
        <v>336</v>
      </c>
      <c r="E398" s="102">
        <v>2450</v>
      </c>
      <c r="F398" s="51" t="s">
        <v>318</v>
      </c>
      <c r="G398" s="52" t="s">
        <v>319</v>
      </c>
      <c r="H398" s="82" t="s">
        <v>43</v>
      </c>
      <c r="I398" s="54">
        <v>9</v>
      </c>
      <c r="J398" s="54">
        <v>9</v>
      </c>
      <c r="K398" s="55" t="s">
        <v>436</v>
      </c>
      <c r="L398" s="56"/>
      <c r="M398" s="57">
        <v>112</v>
      </c>
      <c r="N398" s="58">
        <v>181.44</v>
      </c>
      <c r="O398" s="59">
        <v>112</v>
      </c>
      <c r="P398" s="59">
        <f t="shared" si="115"/>
        <v>112</v>
      </c>
      <c r="Q398" s="59">
        <v>0</v>
      </c>
      <c r="R398" s="59">
        <f t="shared" si="116"/>
        <v>112</v>
      </c>
      <c r="S398" s="60">
        <v>181.44</v>
      </c>
      <c r="T398" s="61">
        <f t="shared" si="119"/>
        <v>181.44</v>
      </c>
      <c r="U398" s="62">
        <f t="shared" si="117"/>
        <v>112</v>
      </c>
      <c r="V398" s="62">
        <v>0</v>
      </c>
      <c r="W398" s="62">
        <f t="shared" si="118"/>
        <v>112</v>
      </c>
      <c r="X398" s="63">
        <v>181.44</v>
      </c>
      <c r="Y398" s="61">
        <f t="shared" si="120"/>
        <v>362.88</v>
      </c>
    </row>
    <row r="399" spans="1:25" s="11" customFormat="1" x14ac:dyDescent="0.25">
      <c r="A399" s="46">
        <v>709</v>
      </c>
      <c r="B399" s="47">
        <v>3197</v>
      </c>
      <c r="C399" s="48">
        <v>11</v>
      </c>
      <c r="D399" s="49" t="s">
        <v>336</v>
      </c>
      <c r="E399" s="102">
        <v>2450</v>
      </c>
      <c r="F399" s="51" t="s">
        <v>318</v>
      </c>
      <c r="G399" s="52" t="s">
        <v>319</v>
      </c>
      <c r="H399" s="82" t="s">
        <v>43</v>
      </c>
      <c r="I399" s="54">
        <v>9</v>
      </c>
      <c r="J399" s="54">
        <v>9</v>
      </c>
      <c r="K399" s="55" t="s">
        <v>436</v>
      </c>
      <c r="L399" s="56"/>
      <c r="M399" s="57">
        <v>1460</v>
      </c>
      <c r="N399" s="58">
        <v>2365.2000000000003</v>
      </c>
      <c r="O399" s="59">
        <v>1460</v>
      </c>
      <c r="P399" s="59">
        <f t="shared" si="115"/>
        <v>1460</v>
      </c>
      <c r="Q399" s="59">
        <v>0</v>
      </c>
      <c r="R399" s="59">
        <f t="shared" si="116"/>
        <v>1460</v>
      </c>
      <c r="S399" s="60">
        <v>2365.2000000000003</v>
      </c>
      <c r="T399" s="61">
        <f t="shared" si="119"/>
        <v>2365.2000000000003</v>
      </c>
      <c r="U399" s="62">
        <f t="shared" si="117"/>
        <v>1460</v>
      </c>
      <c r="V399" s="62">
        <v>0</v>
      </c>
      <c r="W399" s="62">
        <f t="shared" si="118"/>
        <v>1460</v>
      </c>
      <c r="X399" s="63">
        <v>2365.2000000000003</v>
      </c>
      <c r="Y399" s="61">
        <f t="shared" si="120"/>
        <v>4730.4000000000005</v>
      </c>
    </row>
    <row r="400" spans="1:25" s="11" customFormat="1" x14ac:dyDescent="0.25">
      <c r="A400" s="46">
        <v>709</v>
      </c>
      <c r="B400" s="47">
        <v>3197</v>
      </c>
      <c r="C400" s="48">
        <v>16</v>
      </c>
      <c r="D400" s="49" t="s">
        <v>336</v>
      </c>
      <c r="E400" s="102">
        <v>2450</v>
      </c>
      <c r="F400" s="51" t="s">
        <v>318</v>
      </c>
      <c r="G400" s="52" t="s">
        <v>319</v>
      </c>
      <c r="H400" s="82" t="s">
        <v>43</v>
      </c>
      <c r="I400" s="54">
        <v>9</v>
      </c>
      <c r="J400" s="54">
        <v>9</v>
      </c>
      <c r="K400" s="55" t="s">
        <v>436</v>
      </c>
      <c r="L400" s="56"/>
      <c r="M400" s="57">
        <v>4042</v>
      </c>
      <c r="N400" s="58">
        <v>6548.0400000000009</v>
      </c>
      <c r="O400" s="59">
        <v>4042</v>
      </c>
      <c r="P400" s="59">
        <f t="shared" si="115"/>
        <v>4042</v>
      </c>
      <c r="Q400" s="59">
        <v>0</v>
      </c>
      <c r="R400" s="59">
        <f t="shared" si="116"/>
        <v>4042</v>
      </c>
      <c r="S400" s="60">
        <v>6548.0400000000009</v>
      </c>
      <c r="T400" s="61">
        <f t="shared" si="119"/>
        <v>6548.0400000000009</v>
      </c>
      <c r="U400" s="62">
        <f t="shared" si="117"/>
        <v>4042</v>
      </c>
      <c r="V400" s="62">
        <v>0</v>
      </c>
      <c r="W400" s="62">
        <f t="shared" si="118"/>
        <v>4042</v>
      </c>
      <c r="X400" s="63">
        <v>6548.0400000000009</v>
      </c>
      <c r="Y400" s="61">
        <f t="shared" si="120"/>
        <v>13096.080000000002</v>
      </c>
    </row>
    <row r="401" spans="1:25" s="11" customFormat="1" x14ac:dyDescent="0.25">
      <c r="A401" s="46">
        <v>709</v>
      </c>
      <c r="B401" s="47">
        <v>4155</v>
      </c>
      <c r="C401" s="48">
        <v>4</v>
      </c>
      <c r="D401" s="49" t="s">
        <v>337</v>
      </c>
      <c r="E401" s="102">
        <v>2450</v>
      </c>
      <c r="F401" s="51" t="s">
        <v>318</v>
      </c>
      <c r="G401" s="52" t="s">
        <v>319</v>
      </c>
      <c r="H401" s="82" t="s">
        <v>43</v>
      </c>
      <c r="I401" s="54">
        <v>9</v>
      </c>
      <c r="J401" s="54">
        <v>9</v>
      </c>
      <c r="K401" s="55" t="s">
        <v>436</v>
      </c>
      <c r="L401" s="56"/>
      <c r="M401" s="57">
        <v>22</v>
      </c>
      <c r="N401" s="58">
        <v>35.64</v>
      </c>
      <c r="O401" s="59">
        <v>22</v>
      </c>
      <c r="P401" s="59">
        <f t="shared" si="115"/>
        <v>22</v>
      </c>
      <c r="Q401" s="59">
        <v>0</v>
      </c>
      <c r="R401" s="59">
        <f t="shared" si="116"/>
        <v>22</v>
      </c>
      <c r="S401" s="60">
        <v>35.64</v>
      </c>
      <c r="T401" s="61">
        <f t="shared" si="119"/>
        <v>35.64</v>
      </c>
      <c r="U401" s="62">
        <f t="shared" si="117"/>
        <v>22</v>
      </c>
      <c r="V401" s="62">
        <v>0</v>
      </c>
      <c r="W401" s="62">
        <f t="shared" si="118"/>
        <v>22</v>
      </c>
      <c r="X401" s="63">
        <v>35.64</v>
      </c>
      <c r="Y401" s="61">
        <f t="shared" si="120"/>
        <v>71.28</v>
      </c>
    </row>
    <row r="402" spans="1:25" s="11" customFormat="1" x14ac:dyDescent="0.25">
      <c r="A402" s="46">
        <v>706</v>
      </c>
      <c r="B402" s="47">
        <v>4195</v>
      </c>
      <c r="C402" s="48">
        <v>4</v>
      </c>
      <c r="D402" s="49" t="s">
        <v>338</v>
      </c>
      <c r="E402" s="102">
        <v>2450</v>
      </c>
      <c r="F402" s="51" t="s">
        <v>318</v>
      </c>
      <c r="G402" s="52" t="s">
        <v>319</v>
      </c>
      <c r="H402" s="82" t="s">
        <v>43</v>
      </c>
      <c r="I402" s="54">
        <v>9</v>
      </c>
      <c r="J402" s="54">
        <v>9</v>
      </c>
      <c r="K402" s="55" t="s">
        <v>436</v>
      </c>
      <c r="L402" s="56"/>
      <c r="M402" s="57">
        <v>11243</v>
      </c>
      <c r="N402" s="58">
        <v>18213.66</v>
      </c>
      <c r="O402" s="59">
        <v>11243</v>
      </c>
      <c r="P402" s="59">
        <f t="shared" si="115"/>
        <v>11243</v>
      </c>
      <c r="Q402" s="59">
        <v>0</v>
      </c>
      <c r="R402" s="59">
        <f t="shared" si="116"/>
        <v>11243</v>
      </c>
      <c r="S402" s="60">
        <v>18213.66</v>
      </c>
      <c r="T402" s="61">
        <f t="shared" si="119"/>
        <v>18213.66</v>
      </c>
      <c r="U402" s="62">
        <f t="shared" si="117"/>
        <v>11243</v>
      </c>
      <c r="V402" s="62">
        <v>0</v>
      </c>
      <c r="W402" s="62">
        <f t="shared" si="118"/>
        <v>11243</v>
      </c>
      <c r="X402" s="63">
        <v>18213.66</v>
      </c>
      <c r="Y402" s="61">
        <f t="shared" si="120"/>
        <v>36427.32</v>
      </c>
    </row>
    <row r="403" spans="1:25" s="11" customFormat="1" x14ac:dyDescent="0.25">
      <c r="A403" s="46">
        <v>710</v>
      </c>
      <c r="B403" s="47">
        <v>4180</v>
      </c>
      <c r="C403" s="48">
        <v>4</v>
      </c>
      <c r="D403" s="49" t="s">
        <v>339</v>
      </c>
      <c r="E403" s="102">
        <v>2450</v>
      </c>
      <c r="F403" s="51" t="s">
        <v>318</v>
      </c>
      <c r="G403" s="52" t="s">
        <v>319</v>
      </c>
      <c r="H403" s="82" t="s">
        <v>43</v>
      </c>
      <c r="I403" s="54">
        <v>9</v>
      </c>
      <c r="J403" s="54">
        <v>9</v>
      </c>
      <c r="K403" s="55" t="s">
        <v>436</v>
      </c>
      <c r="L403" s="56"/>
      <c r="M403" s="57">
        <v>482</v>
      </c>
      <c r="N403" s="58">
        <v>780.84000000000015</v>
      </c>
      <c r="O403" s="59">
        <v>482</v>
      </c>
      <c r="P403" s="59">
        <f t="shared" si="115"/>
        <v>482</v>
      </c>
      <c r="Q403" s="59">
        <v>0</v>
      </c>
      <c r="R403" s="59">
        <f t="shared" si="116"/>
        <v>482</v>
      </c>
      <c r="S403" s="60">
        <v>780.84000000000015</v>
      </c>
      <c r="T403" s="61">
        <f t="shared" si="119"/>
        <v>780.84000000000015</v>
      </c>
      <c r="U403" s="62">
        <f t="shared" si="117"/>
        <v>482</v>
      </c>
      <c r="V403" s="62">
        <v>0</v>
      </c>
      <c r="W403" s="62">
        <f t="shared" si="118"/>
        <v>482</v>
      </c>
      <c r="X403" s="63">
        <v>780.84000000000015</v>
      </c>
      <c r="Y403" s="61">
        <f t="shared" si="120"/>
        <v>1561.6800000000003</v>
      </c>
    </row>
    <row r="404" spans="1:25" s="11" customFormat="1" x14ac:dyDescent="0.25">
      <c r="A404" s="46">
        <v>950</v>
      </c>
      <c r="B404" s="47">
        <v>1338</v>
      </c>
      <c r="C404" s="48">
        <v>4</v>
      </c>
      <c r="D404" s="49" t="s">
        <v>340</v>
      </c>
      <c r="E404" s="102">
        <v>2450</v>
      </c>
      <c r="F404" s="64" t="s">
        <v>318</v>
      </c>
      <c r="G404" s="52" t="s">
        <v>319</v>
      </c>
      <c r="H404" s="82" t="s">
        <v>43</v>
      </c>
      <c r="I404" s="54">
        <v>9</v>
      </c>
      <c r="J404" s="54">
        <v>9</v>
      </c>
      <c r="K404" s="55" t="s">
        <v>436</v>
      </c>
      <c r="L404" s="56"/>
      <c r="M404" s="57">
        <v>0</v>
      </c>
      <c r="N404" s="58">
        <v>0</v>
      </c>
      <c r="O404" s="59">
        <v>0</v>
      </c>
      <c r="P404" s="59">
        <f t="shared" si="115"/>
        <v>0</v>
      </c>
      <c r="Q404" s="59">
        <v>0</v>
      </c>
      <c r="R404" s="59">
        <f t="shared" si="116"/>
        <v>0</v>
      </c>
      <c r="S404" s="60">
        <v>0</v>
      </c>
      <c r="T404" s="61">
        <f t="shared" si="119"/>
        <v>0</v>
      </c>
      <c r="U404" s="62">
        <f t="shared" si="117"/>
        <v>0</v>
      </c>
      <c r="V404" s="62">
        <v>0</v>
      </c>
      <c r="W404" s="62">
        <f t="shared" si="118"/>
        <v>0</v>
      </c>
      <c r="X404" s="63">
        <v>0</v>
      </c>
      <c r="Y404" s="61">
        <f t="shared" si="120"/>
        <v>0</v>
      </c>
    </row>
    <row r="405" spans="1:25" s="26" customFormat="1" ht="30" x14ac:dyDescent="0.25">
      <c r="A405" s="65"/>
      <c r="B405" s="66"/>
      <c r="C405" s="67"/>
      <c r="D405" s="68"/>
      <c r="E405" s="73" t="s">
        <v>341</v>
      </c>
      <c r="F405" s="103" t="s">
        <v>318</v>
      </c>
      <c r="G405" s="68"/>
      <c r="H405" s="85" t="s">
        <v>43</v>
      </c>
      <c r="I405" s="73"/>
      <c r="J405" s="73"/>
      <c r="K405" s="74"/>
      <c r="L405" s="75">
        <v>120490</v>
      </c>
      <c r="M405" s="76">
        <f t="shared" ref="M405:U405" si="121">SUM(M359:M404)</f>
        <v>120490</v>
      </c>
      <c r="N405" s="77">
        <f t="shared" si="121"/>
        <v>195193.80000000013</v>
      </c>
      <c r="O405" s="76">
        <f t="shared" si="121"/>
        <v>120490</v>
      </c>
      <c r="P405" s="76">
        <f t="shared" si="121"/>
        <v>120490</v>
      </c>
      <c r="Q405" s="76">
        <f t="shared" si="121"/>
        <v>0</v>
      </c>
      <c r="R405" s="76">
        <f t="shared" si="121"/>
        <v>120490</v>
      </c>
      <c r="S405" s="77">
        <f t="shared" si="121"/>
        <v>195193.80000000013</v>
      </c>
      <c r="T405" s="78">
        <f t="shared" si="119"/>
        <v>195193.80000000013</v>
      </c>
      <c r="U405" s="76">
        <f t="shared" si="121"/>
        <v>120490</v>
      </c>
      <c r="V405" s="76">
        <f>-SUM(V359:V404)</f>
        <v>0</v>
      </c>
      <c r="W405" s="76">
        <f>SUM(W359:W404)</f>
        <v>120490</v>
      </c>
      <c r="X405" s="77">
        <f>SUM(X359:X404)</f>
        <v>195193.80000000013</v>
      </c>
      <c r="Y405" s="78">
        <f t="shared" si="120"/>
        <v>390387.60000000027</v>
      </c>
    </row>
    <row r="406" spans="1:25" s="11" customFormat="1" x14ac:dyDescent="0.25">
      <c r="A406" s="46">
        <v>810</v>
      </c>
      <c r="B406" s="47">
        <v>4735</v>
      </c>
      <c r="C406" s="48">
        <v>4</v>
      </c>
      <c r="D406" s="49" t="s">
        <v>82</v>
      </c>
      <c r="E406" s="54">
        <v>2453</v>
      </c>
      <c r="F406" s="49" t="s">
        <v>342</v>
      </c>
      <c r="G406" s="49" t="s">
        <v>343</v>
      </c>
      <c r="H406" s="82" t="s">
        <v>106</v>
      </c>
      <c r="I406" s="54">
        <v>1</v>
      </c>
      <c r="J406" s="54">
        <v>1</v>
      </c>
      <c r="K406" s="55" t="s">
        <v>116</v>
      </c>
      <c r="L406" s="56"/>
      <c r="M406" s="57">
        <v>22310</v>
      </c>
      <c r="N406" s="58">
        <v>65658.33</v>
      </c>
      <c r="O406" s="59">
        <v>22310</v>
      </c>
      <c r="P406" s="59">
        <f>M406</f>
        <v>22310</v>
      </c>
      <c r="Q406" s="59">
        <v>0</v>
      </c>
      <c r="R406" s="59">
        <f>P406+Q406</f>
        <v>22310</v>
      </c>
      <c r="S406" s="60">
        <v>62914.2</v>
      </c>
      <c r="T406" s="61">
        <f t="shared" si="119"/>
        <v>62914.2</v>
      </c>
      <c r="U406" s="62">
        <f>R406</f>
        <v>22310</v>
      </c>
      <c r="V406" s="62">
        <v>0</v>
      </c>
      <c r="W406" s="62">
        <f>R406+V406</f>
        <v>22310</v>
      </c>
      <c r="X406" s="63">
        <v>62914.2</v>
      </c>
      <c r="Y406" s="61">
        <f t="shared" si="120"/>
        <v>125828.4</v>
      </c>
    </row>
    <row r="407" spans="1:25" s="11" customFormat="1" x14ac:dyDescent="0.25">
      <c r="A407" s="46">
        <v>810</v>
      </c>
      <c r="B407" s="47">
        <v>4740</v>
      </c>
      <c r="C407" s="48">
        <v>4</v>
      </c>
      <c r="D407" s="49" t="s">
        <v>83</v>
      </c>
      <c r="E407" s="54">
        <v>2453</v>
      </c>
      <c r="F407" s="49" t="s">
        <v>342</v>
      </c>
      <c r="G407" s="49" t="s">
        <v>343</v>
      </c>
      <c r="H407" s="82" t="s">
        <v>106</v>
      </c>
      <c r="I407" s="54">
        <v>1</v>
      </c>
      <c r="J407" s="54">
        <v>1</v>
      </c>
      <c r="K407" s="55" t="s">
        <v>116</v>
      </c>
      <c r="L407" s="56"/>
      <c r="M407" s="57">
        <v>1258</v>
      </c>
      <c r="N407" s="58">
        <v>3702.2939999999999</v>
      </c>
      <c r="O407" s="59">
        <v>1258</v>
      </c>
      <c r="P407" s="59">
        <f>M407</f>
        <v>1258</v>
      </c>
      <c r="Q407" s="59">
        <v>0</v>
      </c>
      <c r="R407" s="59">
        <f>P407+Q407</f>
        <v>1258</v>
      </c>
      <c r="S407" s="60">
        <v>3547.56</v>
      </c>
      <c r="T407" s="61">
        <f t="shared" si="119"/>
        <v>3547.56</v>
      </c>
      <c r="U407" s="62">
        <f>R407</f>
        <v>1258</v>
      </c>
      <c r="V407" s="62">
        <v>0</v>
      </c>
      <c r="W407" s="62">
        <f>R407+V407</f>
        <v>1258</v>
      </c>
      <c r="X407" s="63">
        <v>3547.56</v>
      </c>
      <c r="Y407" s="61">
        <f t="shared" si="120"/>
        <v>7095.12</v>
      </c>
    </row>
    <row r="408" spans="1:25" s="26" customFormat="1" ht="30" x14ac:dyDescent="0.25">
      <c r="A408" s="65"/>
      <c r="B408" s="66"/>
      <c r="C408" s="67"/>
      <c r="D408" s="68"/>
      <c r="E408" s="73" t="s">
        <v>344</v>
      </c>
      <c r="F408" s="68" t="s">
        <v>342</v>
      </c>
      <c r="G408" s="68"/>
      <c r="H408" s="85" t="s">
        <v>106</v>
      </c>
      <c r="I408" s="73"/>
      <c r="J408" s="73"/>
      <c r="K408" s="74"/>
      <c r="L408" s="75">
        <v>23568</v>
      </c>
      <c r="M408" s="76">
        <f t="shared" ref="M408:X408" si="122">SUM(M406:M407)</f>
        <v>23568</v>
      </c>
      <c r="N408" s="77">
        <f t="shared" si="122"/>
        <v>69360.623999999996</v>
      </c>
      <c r="O408" s="76">
        <f t="shared" si="122"/>
        <v>23568</v>
      </c>
      <c r="P408" s="76">
        <f t="shared" si="122"/>
        <v>23568</v>
      </c>
      <c r="Q408" s="76">
        <f t="shared" si="122"/>
        <v>0</v>
      </c>
      <c r="R408" s="76">
        <f t="shared" si="122"/>
        <v>23568</v>
      </c>
      <c r="S408" s="77">
        <f t="shared" si="122"/>
        <v>66461.759999999995</v>
      </c>
      <c r="T408" s="78">
        <f t="shared" si="119"/>
        <v>66461.759999999995</v>
      </c>
      <c r="U408" s="76">
        <f t="shared" si="122"/>
        <v>23568</v>
      </c>
      <c r="V408" s="76">
        <f t="shared" si="122"/>
        <v>0</v>
      </c>
      <c r="W408" s="76">
        <f t="shared" si="122"/>
        <v>23568</v>
      </c>
      <c r="X408" s="77">
        <f t="shared" si="122"/>
        <v>66461.759999999995</v>
      </c>
      <c r="Y408" s="78">
        <f t="shared" si="120"/>
        <v>132923.51999999999</v>
      </c>
    </row>
    <row r="409" spans="1:25" s="11" customFormat="1" x14ac:dyDescent="0.25">
      <c r="A409" s="46">
        <v>810</v>
      </c>
      <c r="B409" s="47">
        <v>4735</v>
      </c>
      <c r="C409" s="48">
        <v>4</v>
      </c>
      <c r="D409" s="49" t="s">
        <v>82</v>
      </c>
      <c r="E409" s="54">
        <v>2454</v>
      </c>
      <c r="F409" s="49" t="s">
        <v>306</v>
      </c>
      <c r="G409" s="49" t="s">
        <v>345</v>
      </c>
      <c r="H409" s="82" t="s">
        <v>106</v>
      </c>
      <c r="I409" s="54">
        <v>1</v>
      </c>
      <c r="J409" s="54">
        <v>1</v>
      </c>
      <c r="K409" s="55" t="s">
        <v>116</v>
      </c>
      <c r="L409" s="56"/>
      <c r="M409" s="57">
        <v>744</v>
      </c>
      <c r="N409" s="58">
        <v>2189.5920000000001</v>
      </c>
      <c r="O409" s="59">
        <v>744</v>
      </c>
      <c r="P409" s="59">
        <f>M409</f>
        <v>744</v>
      </c>
      <c r="Q409" s="59">
        <v>0</v>
      </c>
      <c r="R409" s="59">
        <f>P409+Q409</f>
        <v>744</v>
      </c>
      <c r="S409" s="60">
        <v>2098.08</v>
      </c>
      <c r="T409" s="61">
        <f t="shared" si="119"/>
        <v>2098.08</v>
      </c>
      <c r="U409" s="62">
        <f>R409</f>
        <v>744</v>
      </c>
      <c r="V409" s="62">
        <v>0</v>
      </c>
      <c r="W409" s="62">
        <f>R409+V409</f>
        <v>744</v>
      </c>
      <c r="X409" s="63">
        <v>2098.08</v>
      </c>
      <c r="Y409" s="61">
        <f t="shared" si="120"/>
        <v>4196.16</v>
      </c>
    </row>
    <row r="410" spans="1:25" s="26" customFormat="1" ht="30" x14ac:dyDescent="0.25">
      <c r="A410" s="65"/>
      <c r="B410" s="66"/>
      <c r="C410" s="67"/>
      <c r="D410" s="68"/>
      <c r="E410" s="73" t="s">
        <v>346</v>
      </c>
      <c r="F410" s="68"/>
      <c r="G410" s="68"/>
      <c r="H410" s="85" t="s">
        <v>106</v>
      </c>
      <c r="I410" s="73"/>
      <c r="J410" s="73"/>
      <c r="K410" s="74"/>
      <c r="L410" s="75">
        <v>744</v>
      </c>
      <c r="M410" s="76">
        <f>SUM(M409:M409)</f>
        <v>744</v>
      </c>
      <c r="N410" s="77">
        <f>SUM(N409)</f>
        <v>2189.5920000000001</v>
      </c>
      <c r="O410" s="76">
        <f>SUM(O409:O409)</f>
        <v>744</v>
      </c>
      <c r="P410" s="76">
        <f>SUM(P409)</f>
        <v>744</v>
      </c>
      <c r="Q410" s="76">
        <f>SUM(Q409)</f>
        <v>0</v>
      </c>
      <c r="R410" s="76">
        <f>SUM(R409)</f>
        <v>744</v>
      </c>
      <c r="S410" s="77">
        <f>SUM(S409)</f>
        <v>2098.08</v>
      </c>
      <c r="T410" s="78">
        <f t="shared" si="119"/>
        <v>2098.08</v>
      </c>
      <c r="U410" s="76">
        <f>SUM(U409)</f>
        <v>744</v>
      </c>
      <c r="V410" s="76">
        <f>SUM(V409:V409)</f>
        <v>0</v>
      </c>
      <c r="W410" s="76">
        <f>SUM(W409)</f>
        <v>744</v>
      </c>
      <c r="X410" s="77">
        <f>SUM(X409)</f>
        <v>2098.08</v>
      </c>
      <c r="Y410" s="78">
        <f t="shared" si="120"/>
        <v>4196.16</v>
      </c>
    </row>
    <row r="411" spans="1:25" s="11" customFormat="1" x14ac:dyDescent="0.25">
      <c r="A411" s="46">
        <v>810</v>
      </c>
      <c r="B411" s="47">
        <v>4735</v>
      </c>
      <c r="C411" s="48">
        <v>4</v>
      </c>
      <c r="D411" s="49" t="s">
        <v>82</v>
      </c>
      <c r="E411" s="54">
        <v>2459</v>
      </c>
      <c r="F411" s="49" t="s">
        <v>347</v>
      </c>
      <c r="G411" s="49" t="s">
        <v>295</v>
      </c>
      <c r="H411" s="82" t="s">
        <v>348</v>
      </c>
      <c r="I411" s="54">
        <v>1</v>
      </c>
      <c r="J411" s="54">
        <v>1</v>
      </c>
      <c r="K411" s="55" t="s">
        <v>116</v>
      </c>
      <c r="L411" s="56"/>
      <c r="M411" s="57">
        <v>160</v>
      </c>
      <c r="N411" s="58">
        <v>470.88</v>
      </c>
      <c r="O411" s="59">
        <v>160</v>
      </c>
      <c r="P411" s="59">
        <f>M411</f>
        <v>160</v>
      </c>
      <c r="Q411" s="59">
        <v>0</v>
      </c>
      <c r="R411" s="59">
        <f>P411+Q411</f>
        <v>160</v>
      </c>
      <c r="S411" s="60">
        <v>451.19999999999993</v>
      </c>
      <c r="T411" s="61">
        <f t="shared" si="119"/>
        <v>451.19999999999993</v>
      </c>
      <c r="U411" s="62">
        <f>R411</f>
        <v>160</v>
      </c>
      <c r="V411" s="62">
        <v>0</v>
      </c>
      <c r="W411" s="62">
        <f>R411+V411</f>
        <v>160</v>
      </c>
      <c r="X411" s="63">
        <v>451.19999999999993</v>
      </c>
      <c r="Y411" s="61">
        <f t="shared" si="120"/>
        <v>902.39999999999986</v>
      </c>
    </row>
    <row r="412" spans="1:25" s="26" customFormat="1" ht="30" x14ac:dyDescent="0.25">
      <c r="A412" s="65"/>
      <c r="B412" s="66"/>
      <c r="C412" s="67"/>
      <c r="D412" s="68"/>
      <c r="E412" s="73" t="s">
        <v>349</v>
      </c>
      <c r="F412" s="68" t="s">
        <v>347</v>
      </c>
      <c r="G412" s="68"/>
      <c r="H412" s="85" t="s">
        <v>43</v>
      </c>
      <c r="I412" s="73"/>
      <c r="J412" s="73"/>
      <c r="K412" s="74"/>
      <c r="L412" s="75">
        <v>160</v>
      </c>
      <c r="M412" s="76">
        <f>SUM(M411:M411)</f>
        <v>160</v>
      </c>
      <c r="N412" s="77">
        <f>SUM(N411)</f>
        <v>470.88</v>
      </c>
      <c r="O412" s="76">
        <f>SUM(O411:O411)</f>
        <v>160</v>
      </c>
      <c r="P412" s="76">
        <f>SUM(P411)</f>
        <v>160</v>
      </c>
      <c r="Q412" s="76">
        <f>SUM(Q411)</f>
        <v>0</v>
      </c>
      <c r="R412" s="76">
        <f>SUM(R411)</f>
        <v>160</v>
      </c>
      <c r="S412" s="77">
        <f>SUM(S411)</f>
        <v>451.19999999999993</v>
      </c>
      <c r="T412" s="78">
        <f t="shared" si="119"/>
        <v>451.19999999999993</v>
      </c>
      <c r="U412" s="76">
        <f>SUM(U411)</f>
        <v>160</v>
      </c>
      <c r="V412" s="76">
        <f>SUM(V411:V411)</f>
        <v>0</v>
      </c>
      <c r="W412" s="76">
        <f>SUM(W411)</f>
        <v>160</v>
      </c>
      <c r="X412" s="77">
        <f>SUM(X411)</f>
        <v>451.19999999999993</v>
      </c>
      <c r="Y412" s="78">
        <f t="shared" si="120"/>
        <v>902.39999999999986</v>
      </c>
    </row>
    <row r="413" spans="1:25" s="11" customFormat="1" x14ac:dyDescent="0.25">
      <c r="A413" s="46">
        <v>82</v>
      </c>
      <c r="B413" s="47">
        <v>1349</v>
      </c>
      <c r="C413" s="48">
        <v>12</v>
      </c>
      <c r="D413" s="49" t="s">
        <v>48</v>
      </c>
      <c r="E413" s="104">
        <v>2790</v>
      </c>
      <c r="F413" s="105" t="s">
        <v>350</v>
      </c>
      <c r="G413" s="106" t="s">
        <v>351</v>
      </c>
      <c r="H413" s="107" t="s">
        <v>106</v>
      </c>
      <c r="I413" s="54">
        <v>1</v>
      </c>
      <c r="J413" s="54">
        <v>8</v>
      </c>
      <c r="K413" s="55" t="s">
        <v>96</v>
      </c>
      <c r="L413" s="56"/>
      <c r="M413" s="57">
        <v>103247</v>
      </c>
      <c r="N413" s="58">
        <v>0</v>
      </c>
      <c r="O413" s="59">
        <v>103247</v>
      </c>
      <c r="P413" s="59">
        <f t="shared" ref="P413:P420" si="123">M413</f>
        <v>103247</v>
      </c>
      <c r="Q413" s="59">
        <v>0</v>
      </c>
      <c r="R413" s="59">
        <f t="shared" ref="R413:R420" si="124">P413+Q413</f>
        <v>103247</v>
      </c>
      <c r="S413" s="60">
        <v>0</v>
      </c>
      <c r="T413" s="61">
        <f t="shared" si="119"/>
        <v>0</v>
      </c>
      <c r="U413" s="62">
        <f t="shared" ref="U413:U420" si="125">R413</f>
        <v>103247</v>
      </c>
      <c r="V413" s="62">
        <v>0</v>
      </c>
      <c r="W413" s="62">
        <f t="shared" ref="W413:W420" si="126">R413+V413</f>
        <v>103247</v>
      </c>
      <c r="X413" s="63">
        <v>0</v>
      </c>
      <c r="Y413" s="61">
        <f t="shared" si="120"/>
        <v>0</v>
      </c>
    </row>
    <row r="414" spans="1:25" s="11" customFormat="1" x14ac:dyDescent="0.25">
      <c r="A414" s="46">
        <v>180</v>
      </c>
      <c r="B414" s="47">
        <v>1365</v>
      </c>
      <c r="C414" s="48">
        <v>4</v>
      </c>
      <c r="D414" s="108" t="s">
        <v>256</v>
      </c>
      <c r="E414" s="109">
        <v>2790</v>
      </c>
      <c r="F414" s="51" t="s">
        <v>350</v>
      </c>
      <c r="G414" s="110" t="s">
        <v>351</v>
      </c>
      <c r="H414" s="111" t="s">
        <v>106</v>
      </c>
      <c r="I414" s="54">
        <v>1</v>
      </c>
      <c r="J414" s="54">
        <v>1</v>
      </c>
      <c r="K414" s="55" t="s">
        <v>116</v>
      </c>
      <c r="L414" s="56"/>
      <c r="M414" s="57">
        <v>1059</v>
      </c>
      <c r="N414" s="58">
        <v>3116.6369999999997</v>
      </c>
      <c r="O414" s="59">
        <v>1059</v>
      </c>
      <c r="P414" s="59">
        <f t="shared" si="123"/>
        <v>1059</v>
      </c>
      <c r="Q414" s="59">
        <v>0</v>
      </c>
      <c r="R414" s="59">
        <f t="shared" si="124"/>
        <v>1059</v>
      </c>
      <c r="S414" s="60">
        <v>2986.3799999999997</v>
      </c>
      <c r="T414" s="61">
        <f t="shared" si="119"/>
        <v>2986.3799999999997</v>
      </c>
      <c r="U414" s="62">
        <f t="shared" si="125"/>
        <v>1059</v>
      </c>
      <c r="V414" s="62">
        <v>0</v>
      </c>
      <c r="W414" s="62">
        <f t="shared" si="126"/>
        <v>1059</v>
      </c>
      <c r="X414" s="63">
        <v>2986.3799999999997</v>
      </c>
      <c r="Y414" s="61">
        <f t="shared" si="120"/>
        <v>5972.7599999999993</v>
      </c>
    </row>
    <row r="415" spans="1:25" s="11" customFormat="1" x14ac:dyDescent="0.25">
      <c r="A415" s="46">
        <v>180</v>
      </c>
      <c r="B415" s="47">
        <v>1385</v>
      </c>
      <c r="C415" s="48">
        <v>4</v>
      </c>
      <c r="D415" s="108" t="s">
        <v>309</v>
      </c>
      <c r="E415" s="109">
        <v>2790</v>
      </c>
      <c r="F415" s="51" t="s">
        <v>350</v>
      </c>
      <c r="G415" s="110" t="s">
        <v>351</v>
      </c>
      <c r="H415" s="111" t="s">
        <v>106</v>
      </c>
      <c r="I415" s="54">
        <v>1</v>
      </c>
      <c r="J415" s="54">
        <v>1</v>
      </c>
      <c r="K415" s="55" t="s">
        <v>116</v>
      </c>
      <c r="L415" s="56"/>
      <c r="M415" s="57">
        <v>306</v>
      </c>
      <c r="N415" s="58">
        <v>900.55799999999999</v>
      </c>
      <c r="O415" s="59">
        <v>306</v>
      </c>
      <c r="P415" s="59">
        <f t="shared" si="123"/>
        <v>306</v>
      </c>
      <c r="Q415" s="59">
        <v>0</v>
      </c>
      <c r="R415" s="59">
        <f t="shared" si="124"/>
        <v>306</v>
      </c>
      <c r="S415" s="60">
        <v>862.92</v>
      </c>
      <c r="T415" s="61">
        <f t="shared" si="119"/>
        <v>862.92</v>
      </c>
      <c r="U415" s="62">
        <f t="shared" si="125"/>
        <v>306</v>
      </c>
      <c r="V415" s="62">
        <v>0</v>
      </c>
      <c r="W415" s="62">
        <f t="shared" si="126"/>
        <v>306</v>
      </c>
      <c r="X415" s="63">
        <v>862.92</v>
      </c>
      <c r="Y415" s="61">
        <f t="shared" si="120"/>
        <v>1725.84</v>
      </c>
    </row>
    <row r="416" spans="1:25" s="11" customFormat="1" x14ac:dyDescent="0.25">
      <c r="A416" s="46">
        <v>650</v>
      </c>
      <c r="B416" s="47">
        <v>4706</v>
      </c>
      <c r="C416" s="48">
        <v>4</v>
      </c>
      <c r="D416" s="108" t="s">
        <v>70</v>
      </c>
      <c r="E416" s="109">
        <v>2790</v>
      </c>
      <c r="F416" s="51" t="s">
        <v>350</v>
      </c>
      <c r="G416" s="110" t="s">
        <v>351</v>
      </c>
      <c r="H416" s="111" t="s">
        <v>106</v>
      </c>
      <c r="I416" s="54">
        <v>1</v>
      </c>
      <c r="J416" s="54">
        <v>1</v>
      </c>
      <c r="K416" s="55" t="s">
        <v>116</v>
      </c>
      <c r="L416" s="56"/>
      <c r="M416" s="57">
        <v>546</v>
      </c>
      <c r="N416" s="58">
        <v>1606.8779999999999</v>
      </c>
      <c r="O416" s="59">
        <v>546</v>
      </c>
      <c r="P416" s="59">
        <f t="shared" si="123"/>
        <v>546</v>
      </c>
      <c r="Q416" s="59">
        <v>0</v>
      </c>
      <c r="R416" s="59">
        <f t="shared" si="124"/>
        <v>546</v>
      </c>
      <c r="S416" s="60">
        <v>1539.72</v>
      </c>
      <c r="T416" s="61">
        <f t="shared" si="119"/>
        <v>1539.72</v>
      </c>
      <c r="U416" s="62">
        <f t="shared" si="125"/>
        <v>546</v>
      </c>
      <c r="V416" s="62">
        <v>0</v>
      </c>
      <c r="W416" s="62">
        <f t="shared" si="126"/>
        <v>546</v>
      </c>
      <c r="X416" s="63">
        <v>1539.72</v>
      </c>
      <c r="Y416" s="61">
        <f t="shared" si="120"/>
        <v>3079.44</v>
      </c>
    </row>
    <row r="417" spans="1:25" s="11" customFormat="1" x14ac:dyDescent="0.25">
      <c r="A417" s="46">
        <v>652</v>
      </c>
      <c r="B417" s="47">
        <v>3740</v>
      </c>
      <c r="C417" s="48">
        <v>4</v>
      </c>
      <c r="D417" s="108" t="s">
        <v>352</v>
      </c>
      <c r="E417" s="109">
        <v>2790</v>
      </c>
      <c r="F417" s="51" t="s">
        <v>350</v>
      </c>
      <c r="G417" s="110" t="s">
        <v>351</v>
      </c>
      <c r="H417" s="111" t="s">
        <v>106</v>
      </c>
      <c r="I417" s="54">
        <v>1</v>
      </c>
      <c r="J417" s="54">
        <v>1</v>
      </c>
      <c r="K417" s="55" t="s">
        <v>116</v>
      </c>
      <c r="L417" s="56"/>
      <c r="M417" s="57">
        <v>82063</v>
      </c>
      <c r="N417" s="58">
        <v>241511.40899999999</v>
      </c>
      <c r="O417" s="59">
        <v>82063</v>
      </c>
      <c r="P417" s="59">
        <f t="shared" si="123"/>
        <v>82063</v>
      </c>
      <c r="Q417" s="59">
        <v>0</v>
      </c>
      <c r="R417" s="59">
        <f t="shared" si="124"/>
        <v>82063</v>
      </c>
      <c r="S417" s="60">
        <v>231417.66</v>
      </c>
      <c r="T417" s="61">
        <f t="shared" si="119"/>
        <v>231417.66</v>
      </c>
      <c r="U417" s="62">
        <f t="shared" si="125"/>
        <v>82063</v>
      </c>
      <c r="V417" s="62">
        <v>0</v>
      </c>
      <c r="W417" s="62">
        <f t="shared" si="126"/>
        <v>82063</v>
      </c>
      <c r="X417" s="63">
        <v>231417.66</v>
      </c>
      <c r="Y417" s="61">
        <f t="shared" si="120"/>
        <v>462835.32</v>
      </c>
    </row>
    <row r="418" spans="1:25" s="11" customFormat="1" x14ac:dyDescent="0.25">
      <c r="A418" s="46">
        <v>654</v>
      </c>
      <c r="B418" s="47">
        <v>3673</v>
      </c>
      <c r="C418" s="48">
        <v>4</v>
      </c>
      <c r="D418" s="108" t="s">
        <v>353</v>
      </c>
      <c r="E418" s="109">
        <v>2790</v>
      </c>
      <c r="F418" s="51" t="s">
        <v>350</v>
      </c>
      <c r="G418" s="110" t="s">
        <v>351</v>
      </c>
      <c r="H418" s="111" t="s">
        <v>106</v>
      </c>
      <c r="I418" s="54">
        <v>1</v>
      </c>
      <c r="J418" s="54">
        <v>1</v>
      </c>
      <c r="K418" s="55" t="s">
        <v>116</v>
      </c>
      <c r="L418" s="56"/>
      <c r="M418" s="57">
        <v>360</v>
      </c>
      <c r="N418" s="58">
        <v>1059.48</v>
      </c>
      <c r="O418" s="59">
        <v>360</v>
      </c>
      <c r="P418" s="59">
        <f t="shared" si="123"/>
        <v>360</v>
      </c>
      <c r="Q418" s="59">
        <v>0</v>
      </c>
      <c r="R418" s="59">
        <f t="shared" si="124"/>
        <v>360</v>
      </c>
      <c r="S418" s="60">
        <v>1015.1999999999999</v>
      </c>
      <c r="T418" s="61">
        <f t="shared" si="119"/>
        <v>1015.1999999999999</v>
      </c>
      <c r="U418" s="62">
        <f t="shared" si="125"/>
        <v>360</v>
      </c>
      <c r="V418" s="62">
        <v>0</v>
      </c>
      <c r="W418" s="62">
        <f t="shared" si="126"/>
        <v>360</v>
      </c>
      <c r="X418" s="63">
        <v>1015.1999999999999</v>
      </c>
      <c r="Y418" s="61">
        <f t="shared" si="120"/>
        <v>2030.3999999999999</v>
      </c>
    </row>
    <row r="419" spans="1:25" s="11" customFormat="1" x14ac:dyDescent="0.25">
      <c r="A419" s="46">
        <v>654</v>
      </c>
      <c r="B419" s="47">
        <v>3675</v>
      </c>
      <c r="C419" s="48">
        <v>4</v>
      </c>
      <c r="D419" s="108" t="s">
        <v>354</v>
      </c>
      <c r="E419" s="109">
        <v>2790</v>
      </c>
      <c r="F419" s="51" t="s">
        <v>350</v>
      </c>
      <c r="G419" s="110" t="s">
        <v>351</v>
      </c>
      <c r="H419" s="111" t="s">
        <v>106</v>
      </c>
      <c r="I419" s="54">
        <v>1</v>
      </c>
      <c r="J419" s="54">
        <v>1</v>
      </c>
      <c r="K419" s="55" t="s">
        <v>116</v>
      </c>
      <c r="L419" s="56"/>
      <c r="M419" s="57">
        <v>120</v>
      </c>
      <c r="N419" s="58">
        <v>353.15999999999997</v>
      </c>
      <c r="O419" s="59">
        <v>120</v>
      </c>
      <c r="P419" s="59">
        <f t="shared" si="123"/>
        <v>120</v>
      </c>
      <c r="Q419" s="59">
        <v>0</v>
      </c>
      <c r="R419" s="59">
        <f t="shared" si="124"/>
        <v>120</v>
      </c>
      <c r="S419" s="60">
        <v>338.4</v>
      </c>
      <c r="T419" s="61">
        <f t="shared" si="119"/>
        <v>338.4</v>
      </c>
      <c r="U419" s="62">
        <f t="shared" si="125"/>
        <v>120</v>
      </c>
      <c r="V419" s="62">
        <v>0</v>
      </c>
      <c r="W419" s="62">
        <f t="shared" si="126"/>
        <v>120</v>
      </c>
      <c r="X419" s="63">
        <v>338.4</v>
      </c>
      <c r="Y419" s="61">
        <f t="shared" si="120"/>
        <v>676.8</v>
      </c>
    </row>
    <row r="420" spans="1:25" s="11" customFormat="1" x14ac:dyDescent="0.25">
      <c r="A420" s="46">
        <v>656</v>
      </c>
      <c r="B420" s="47">
        <v>3816</v>
      </c>
      <c r="C420" s="48">
        <v>4</v>
      </c>
      <c r="D420" s="108" t="s">
        <v>236</v>
      </c>
      <c r="E420" s="109">
        <v>2790</v>
      </c>
      <c r="F420" s="51" t="s">
        <v>350</v>
      </c>
      <c r="G420" s="110" t="s">
        <v>351</v>
      </c>
      <c r="H420" s="111" t="s">
        <v>106</v>
      </c>
      <c r="I420" s="54">
        <v>1</v>
      </c>
      <c r="J420" s="54">
        <v>1</v>
      </c>
      <c r="K420" s="55" t="s">
        <v>116</v>
      </c>
      <c r="L420" s="56"/>
      <c r="M420" s="57">
        <v>360</v>
      </c>
      <c r="N420" s="58">
        <v>1059.48</v>
      </c>
      <c r="O420" s="59">
        <v>360</v>
      </c>
      <c r="P420" s="59">
        <f t="shared" si="123"/>
        <v>360</v>
      </c>
      <c r="Q420" s="59">
        <v>0</v>
      </c>
      <c r="R420" s="59">
        <f t="shared" si="124"/>
        <v>360</v>
      </c>
      <c r="S420" s="60">
        <v>1015.1999999999999</v>
      </c>
      <c r="T420" s="61">
        <f t="shared" si="119"/>
        <v>1015.1999999999999</v>
      </c>
      <c r="U420" s="62">
        <f t="shared" si="125"/>
        <v>360</v>
      </c>
      <c r="V420" s="62">
        <v>0</v>
      </c>
      <c r="W420" s="62">
        <f t="shared" si="126"/>
        <v>360</v>
      </c>
      <c r="X420" s="63">
        <v>1015.1999999999999</v>
      </c>
      <c r="Y420" s="61">
        <f t="shared" si="120"/>
        <v>2030.3999999999999</v>
      </c>
    </row>
    <row r="421" spans="1:25" s="26" customFormat="1" ht="30" x14ac:dyDescent="0.25">
      <c r="A421" s="65"/>
      <c r="B421" s="66"/>
      <c r="C421" s="67"/>
      <c r="D421" s="68"/>
      <c r="E421" s="112" t="s">
        <v>355</v>
      </c>
      <c r="F421" s="113" t="s">
        <v>350</v>
      </c>
      <c r="G421" s="113"/>
      <c r="H421" s="114" t="s">
        <v>106</v>
      </c>
      <c r="I421" s="73"/>
      <c r="J421" s="73"/>
      <c r="K421" s="74"/>
      <c r="L421" s="75">
        <v>188061</v>
      </c>
      <c r="M421" s="76">
        <f t="shared" ref="M421:X421" si="127">SUM(M413:M420)</f>
        <v>188061</v>
      </c>
      <c r="N421" s="77">
        <f t="shared" si="127"/>
        <v>249607.60200000001</v>
      </c>
      <c r="O421" s="76">
        <f t="shared" si="127"/>
        <v>188061</v>
      </c>
      <c r="P421" s="76">
        <f t="shared" si="127"/>
        <v>188061</v>
      </c>
      <c r="Q421" s="76">
        <f t="shared" si="127"/>
        <v>0</v>
      </c>
      <c r="R421" s="76">
        <f t="shared" si="127"/>
        <v>188061</v>
      </c>
      <c r="S421" s="76">
        <f t="shared" si="127"/>
        <v>239175.48</v>
      </c>
      <c r="T421" s="78">
        <f t="shared" si="119"/>
        <v>239175.48</v>
      </c>
      <c r="U421" s="76">
        <f t="shared" si="127"/>
        <v>188061</v>
      </c>
      <c r="V421" s="76">
        <f t="shared" si="127"/>
        <v>0</v>
      </c>
      <c r="W421" s="76">
        <f t="shared" si="127"/>
        <v>188061</v>
      </c>
      <c r="X421" s="77">
        <f t="shared" si="127"/>
        <v>239175.48</v>
      </c>
      <c r="Y421" s="78">
        <f t="shared" si="120"/>
        <v>478350.96</v>
      </c>
    </row>
    <row r="422" spans="1:25" s="11" customFormat="1" x14ac:dyDescent="0.25">
      <c r="A422" s="46">
        <v>810</v>
      </c>
      <c r="B422" s="47">
        <v>4715</v>
      </c>
      <c r="C422" s="48">
        <v>4</v>
      </c>
      <c r="D422" s="49" t="s">
        <v>75</v>
      </c>
      <c r="E422" s="54">
        <v>3759</v>
      </c>
      <c r="F422" s="105" t="s">
        <v>356</v>
      </c>
      <c r="G422" s="49" t="s">
        <v>357</v>
      </c>
      <c r="H422" s="82" t="s">
        <v>106</v>
      </c>
      <c r="I422" s="54">
        <v>1</v>
      </c>
      <c r="J422" s="54">
        <v>1</v>
      </c>
      <c r="K422" s="55" t="s">
        <v>116</v>
      </c>
      <c r="L422" s="56"/>
      <c r="M422" s="115">
        <v>780</v>
      </c>
      <c r="N422" s="58">
        <v>2295.54</v>
      </c>
      <c r="O422" s="59">
        <v>1013</v>
      </c>
      <c r="P422" s="100">
        <v>780</v>
      </c>
      <c r="Q422" s="59">
        <v>0</v>
      </c>
      <c r="R422" s="59">
        <f t="shared" ref="R422:R437" si="128">P422+Q422</f>
        <v>780</v>
      </c>
      <c r="S422" s="60">
        <v>2199.6</v>
      </c>
      <c r="T422" s="61">
        <f t="shared" si="119"/>
        <v>2199.6</v>
      </c>
      <c r="U422" s="62">
        <f t="shared" ref="U422:U437" si="129">R422</f>
        <v>780</v>
      </c>
      <c r="V422" s="62">
        <v>0</v>
      </c>
      <c r="W422" s="62">
        <f t="shared" ref="W422:W437" si="130">R422+V422</f>
        <v>780</v>
      </c>
      <c r="X422" s="63">
        <v>2199.6</v>
      </c>
      <c r="Y422" s="61">
        <f t="shared" si="120"/>
        <v>4399.2</v>
      </c>
    </row>
    <row r="423" spans="1:25" s="11" customFormat="1" x14ac:dyDescent="0.25">
      <c r="A423" s="46">
        <v>810</v>
      </c>
      <c r="B423" s="47">
        <v>4722</v>
      </c>
      <c r="C423" s="48">
        <v>4</v>
      </c>
      <c r="D423" s="49" t="s">
        <v>80</v>
      </c>
      <c r="E423" s="54">
        <v>3759</v>
      </c>
      <c r="F423" s="51" t="s">
        <v>356</v>
      </c>
      <c r="G423" s="52" t="s">
        <v>357</v>
      </c>
      <c r="H423" s="82" t="s">
        <v>106</v>
      </c>
      <c r="I423" s="54">
        <v>1</v>
      </c>
      <c r="J423" s="54">
        <v>1</v>
      </c>
      <c r="K423" s="55" t="s">
        <v>116</v>
      </c>
      <c r="L423" s="56"/>
      <c r="M423" s="115">
        <v>4281</v>
      </c>
      <c r="N423" s="58">
        <v>12598.983</v>
      </c>
      <c r="O423" s="59">
        <v>4511</v>
      </c>
      <c r="P423" s="100">
        <v>4511.16</v>
      </c>
      <c r="Q423" s="59">
        <v>0</v>
      </c>
      <c r="R423" s="59">
        <f t="shared" si="128"/>
        <v>4511.16</v>
      </c>
      <c r="S423" s="60">
        <v>12721.4712</v>
      </c>
      <c r="T423" s="61">
        <f t="shared" si="119"/>
        <v>12721.4712</v>
      </c>
      <c r="U423" s="62">
        <f t="shared" si="129"/>
        <v>4511.16</v>
      </c>
      <c r="V423" s="62">
        <v>0</v>
      </c>
      <c r="W423" s="62">
        <f t="shared" si="130"/>
        <v>4511.16</v>
      </c>
      <c r="X423" s="63">
        <v>12721.4712</v>
      </c>
      <c r="Y423" s="61">
        <f t="shared" si="120"/>
        <v>25442.9424</v>
      </c>
    </row>
    <row r="424" spans="1:25" s="11" customFormat="1" x14ac:dyDescent="0.25">
      <c r="A424" s="46">
        <v>810</v>
      </c>
      <c r="B424" s="47">
        <v>4722</v>
      </c>
      <c r="C424" s="48">
        <v>4</v>
      </c>
      <c r="D424" s="49" t="s">
        <v>80</v>
      </c>
      <c r="E424" s="54">
        <v>3759</v>
      </c>
      <c r="F424" s="51" t="s">
        <v>356</v>
      </c>
      <c r="G424" s="52" t="s">
        <v>357</v>
      </c>
      <c r="H424" s="82" t="s">
        <v>106</v>
      </c>
      <c r="I424" s="54">
        <v>3</v>
      </c>
      <c r="J424" s="54">
        <v>3</v>
      </c>
      <c r="K424" s="55" t="s">
        <v>59</v>
      </c>
      <c r="L424" s="56"/>
      <c r="M424" s="115">
        <v>60</v>
      </c>
      <c r="N424" s="58">
        <v>63</v>
      </c>
      <c r="O424" s="59">
        <v>60</v>
      </c>
      <c r="P424" s="100">
        <v>60</v>
      </c>
      <c r="Q424" s="59">
        <v>0</v>
      </c>
      <c r="R424" s="59">
        <f t="shared" si="128"/>
        <v>60</v>
      </c>
      <c r="S424" s="60">
        <v>63</v>
      </c>
      <c r="T424" s="61">
        <f t="shared" si="119"/>
        <v>63</v>
      </c>
      <c r="U424" s="62">
        <f t="shared" si="129"/>
        <v>60</v>
      </c>
      <c r="V424" s="62">
        <v>0</v>
      </c>
      <c r="W424" s="62">
        <f t="shared" si="130"/>
        <v>60</v>
      </c>
      <c r="X424" s="63">
        <v>63</v>
      </c>
      <c r="Y424" s="61">
        <f t="shared" si="120"/>
        <v>126</v>
      </c>
    </row>
    <row r="425" spans="1:25" s="11" customFormat="1" x14ac:dyDescent="0.25">
      <c r="A425" s="46">
        <v>810</v>
      </c>
      <c r="B425" s="47">
        <v>4732</v>
      </c>
      <c r="C425" s="48">
        <v>4</v>
      </c>
      <c r="D425" s="49" t="s">
        <v>81</v>
      </c>
      <c r="E425" s="54">
        <v>3759</v>
      </c>
      <c r="F425" s="51" t="s">
        <v>356</v>
      </c>
      <c r="G425" s="52" t="s">
        <v>357</v>
      </c>
      <c r="H425" s="82" t="s">
        <v>106</v>
      </c>
      <c r="I425" s="54">
        <v>3</v>
      </c>
      <c r="J425" s="54">
        <v>3</v>
      </c>
      <c r="K425" s="55" t="s">
        <v>59</v>
      </c>
      <c r="L425" s="56"/>
      <c r="M425" s="115">
        <v>156</v>
      </c>
      <c r="N425" s="58">
        <v>163.79999999999998</v>
      </c>
      <c r="O425" s="59">
        <v>156</v>
      </c>
      <c r="P425" s="100">
        <v>2882</v>
      </c>
      <c r="Q425" s="59">
        <v>0</v>
      </c>
      <c r="R425" s="59">
        <f t="shared" si="128"/>
        <v>2882</v>
      </c>
      <c r="S425" s="60">
        <v>3026.1</v>
      </c>
      <c r="T425" s="61">
        <f t="shared" si="119"/>
        <v>3026.1</v>
      </c>
      <c r="U425" s="62">
        <f t="shared" si="129"/>
        <v>2882</v>
      </c>
      <c r="V425" s="62">
        <v>0</v>
      </c>
      <c r="W425" s="62">
        <f t="shared" si="130"/>
        <v>2882</v>
      </c>
      <c r="X425" s="63">
        <v>3026.1</v>
      </c>
      <c r="Y425" s="61">
        <f t="shared" si="120"/>
        <v>6052.2</v>
      </c>
    </row>
    <row r="426" spans="1:25" s="11" customFormat="1" x14ac:dyDescent="0.25">
      <c r="A426" s="46">
        <v>810</v>
      </c>
      <c r="B426" s="47">
        <v>4732</v>
      </c>
      <c r="C426" s="48">
        <v>4</v>
      </c>
      <c r="D426" s="49" t="s">
        <v>81</v>
      </c>
      <c r="E426" s="54">
        <v>3759</v>
      </c>
      <c r="F426" s="51" t="s">
        <v>356</v>
      </c>
      <c r="G426" s="52" t="s">
        <v>357</v>
      </c>
      <c r="H426" s="82" t="s">
        <v>106</v>
      </c>
      <c r="I426" s="54">
        <v>1</v>
      </c>
      <c r="J426" s="54">
        <v>1</v>
      </c>
      <c r="K426" s="55" t="s">
        <v>116</v>
      </c>
      <c r="L426" s="56"/>
      <c r="M426" s="115">
        <v>1966</v>
      </c>
      <c r="N426" s="58">
        <v>5785.9380000000001</v>
      </c>
      <c r="O426" s="59">
        <v>2473</v>
      </c>
      <c r="P426" s="100">
        <v>0</v>
      </c>
      <c r="Q426" s="59">
        <v>0</v>
      </c>
      <c r="R426" s="59">
        <f t="shared" si="128"/>
        <v>0</v>
      </c>
      <c r="S426" s="60">
        <v>0</v>
      </c>
      <c r="T426" s="61">
        <f t="shared" si="119"/>
        <v>0</v>
      </c>
      <c r="U426" s="62">
        <f t="shared" si="129"/>
        <v>0</v>
      </c>
      <c r="V426" s="62">
        <v>0</v>
      </c>
      <c r="W426" s="62">
        <f t="shared" si="130"/>
        <v>0</v>
      </c>
      <c r="X426" s="63">
        <v>0</v>
      </c>
      <c r="Y426" s="61">
        <f t="shared" si="120"/>
        <v>0</v>
      </c>
    </row>
    <row r="427" spans="1:25" s="11" customFormat="1" x14ac:dyDescent="0.25">
      <c r="A427" s="46">
        <v>810</v>
      </c>
      <c r="B427" s="47">
        <v>4735</v>
      </c>
      <c r="C427" s="48">
        <v>4</v>
      </c>
      <c r="D427" s="49" t="s">
        <v>82</v>
      </c>
      <c r="E427" s="54">
        <v>3759</v>
      </c>
      <c r="F427" s="51" t="s">
        <v>356</v>
      </c>
      <c r="G427" s="52" t="s">
        <v>357</v>
      </c>
      <c r="H427" s="82" t="s">
        <v>106</v>
      </c>
      <c r="I427" s="54">
        <v>1</v>
      </c>
      <c r="J427" s="54">
        <v>1</v>
      </c>
      <c r="K427" s="55" t="s">
        <v>116</v>
      </c>
      <c r="L427" s="56"/>
      <c r="M427" s="115">
        <v>27333</v>
      </c>
      <c r="N427" s="58">
        <v>80441.019</v>
      </c>
      <c r="O427" s="59">
        <v>26894</v>
      </c>
      <c r="P427" s="100">
        <v>27338</v>
      </c>
      <c r="Q427" s="59">
        <v>0</v>
      </c>
      <c r="R427" s="59">
        <f t="shared" si="128"/>
        <v>27338</v>
      </c>
      <c r="S427" s="60">
        <v>77093.159999999989</v>
      </c>
      <c r="T427" s="61">
        <f t="shared" si="119"/>
        <v>77093.159999999989</v>
      </c>
      <c r="U427" s="62">
        <f t="shared" si="129"/>
        <v>27338</v>
      </c>
      <c r="V427" s="62">
        <v>0</v>
      </c>
      <c r="W427" s="62">
        <f t="shared" si="130"/>
        <v>27338</v>
      </c>
      <c r="X427" s="63">
        <v>77093.159999999989</v>
      </c>
      <c r="Y427" s="61">
        <f t="shared" si="120"/>
        <v>154186.31999999998</v>
      </c>
    </row>
    <row r="428" spans="1:25" s="11" customFormat="1" x14ac:dyDescent="0.25">
      <c r="A428" s="46">
        <v>810</v>
      </c>
      <c r="B428" s="47">
        <v>4735</v>
      </c>
      <c r="C428" s="48">
        <v>4</v>
      </c>
      <c r="D428" s="49" t="s">
        <v>82</v>
      </c>
      <c r="E428" s="54">
        <v>3759</v>
      </c>
      <c r="F428" s="51" t="s">
        <v>356</v>
      </c>
      <c r="G428" s="52" t="s">
        <v>357</v>
      </c>
      <c r="H428" s="82" t="s">
        <v>106</v>
      </c>
      <c r="I428" s="54">
        <v>3</v>
      </c>
      <c r="J428" s="54">
        <v>3</v>
      </c>
      <c r="K428" s="55" t="s">
        <v>59</v>
      </c>
      <c r="L428" s="56"/>
      <c r="M428" s="115">
        <v>536</v>
      </c>
      <c r="N428" s="58">
        <v>562.79999999999995</v>
      </c>
      <c r="O428" s="59">
        <v>604</v>
      </c>
      <c r="P428" s="100">
        <v>505</v>
      </c>
      <c r="Q428" s="59">
        <v>0</v>
      </c>
      <c r="R428" s="59">
        <f t="shared" si="128"/>
        <v>505</v>
      </c>
      <c r="S428" s="60">
        <v>530.25</v>
      </c>
      <c r="T428" s="61">
        <f t="shared" si="119"/>
        <v>530.25</v>
      </c>
      <c r="U428" s="62">
        <f t="shared" si="129"/>
        <v>505</v>
      </c>
      <c r="V428" s="62">
        <v>0</v>
      </c>
      <c r="W428" s="62">
        <f t="shared" si="130"/>
        <v>505</v>
      </c>
      <c r="X428" s="63">
        <v>530.25</v>
      </c>
      <c r="Y428" s="61">
        <f t="shared" si="120"/>
        <v>1060.5</v>
      </c>
    </row>
    <row r="429" spans="1:25" s="11" customFormat="1" x14ac:dyDescent="0.25">
      <c r="A429" s="46">
        <v>810</v>
      </c>
      <c r="B429" s="47">
        <v>4735</v>
      </c>
      <c r="C429" s="48">
        <v>4</v>
      </c>
      <c r="D429" s="49" t="s">
        <v>82</v>
      </c>
      <c r="E429" s="54">
        <v>3759</v>
      </c>
      <c r="F429" s="51" t="s">
        <v>356</v>
      </c>
      <c r="G429" s="52" t="s">
        <v>357</v>
      </c>
      <c r="H429" s="82" t="s">
        <v>106</v>
      </c>
      <c r="I429" s="54">
        <v>1</v>
      </c>
      <c r="J429" s="54">
        <v>1</v>
      </c>
      <c r="K429" s="55" t="s">
        <v>116</v>
      </c>
      <c r="L429" s="56"/>
      <c r="M429" s="115">
        <v>491</v>
      </c>
      <c r="N429" s="58">
        <v>1445.0129999999999</v>
      </c>
      <c r="O429" s="59">
        <v>0</v>
      </c>
      <c r="P429" s="100">
        <v>0</v>
      </c>
      <c r="Q429" s="59">
        <v>0</v>
      </c>
      <c r="R429" s="59">
        <f t="shared" si="128"/>
        <v>0</v>
      </c>
      <c r="S429" s="60">
        <v>0</v>
      </c>
      <c r="T429" s="61">
        <f t="shared" si="119"/>
        <v>0</v>
      </c>
      <c r="U429" s="62">
        <f t="shared" si="129"/>
        <v>0</v>
      </c>
      <c r="V429" s="62">
        <v>0</v>
      </c>
      <c r="W429" s="62">
        <f t="shared" si="130"/>
        <v>0</v>
      </c>
      <c r="X429" s="63">
        <v>0</v>
      </c>
      <c r="Y429" s="61">
        <f t="shared" si="120"/>
        <v>0</v>
      </c>
    </row>
    <row r="430" spans="1:25" s="11" customFormat="1" x14ac:dyDescent="0.25">
      <c r="A430" s="46">
        <v>810</v>
      </c>
      <c r="B430" s="47">
        <v>4735</v>
      </c>
      <c r="C430" s="48">
        <v>4</v>
      </c>
      <c r="D430" s="49" t="s">
        <v>83</v>
      </c>
      <c r="E430" s="54">
        <v>3759</v>
      </c>
      <c r="F430" s="51" t="s">
        <v>356</v>
      </c>
      <c r="G430" s="52" t="s">
        <v>357</v>
      </c>
      <c r="H430" s="82" t="s">
        <v>106</v>
      </c>
      <c r="I430" s="54">
        <v>1</v>
      </c>
      <c r="J430" s="54">
        <v>1</v>
      </c>
      <c r="K430" s="55" t="s">
        <v>116</v>
      </c>
      <c r="L430" s="56"/>
      <c r="M430" s="115">
        <v>0</v>
      </c>
      <c r="N430" s="58">
        <v>0</v>
      </c>
      <c r="O430" s="59">
        <v>0</v>
      </c>
      <c r="P430" s="100">
        <v>0</v>
      </c>
      <c r="Q430" s="59">
        <v>0</v>
      </c>
      <c r="R430" s="59">
        <f t="shared" si="128"/>
        <v>0</v>
      </c>
      <c r="S430" s="60">
        <v>0</v>
      </c>
      <c r="T430" s="61">
        <f t="shared" si="119"/>
        <v>0</v>
      </c>
      <c r="U430" s="62">
        <f t="shared" si="129"/>
        <v>0</v>
      </c>
      <c r="V430" s="62">
        <v>0</v>
      </c>
      <c r="W430" s="62">
        <f t="shared" si="130"/>
        <v>0</v>
      </c>
      <c r="X430" s="63">
        <v>0</v>
      </c>
      <c r="Y430" s="61">
        <f t="shared" si="120"/>
        <v>0</v>
      </c>
    </row>
    <row r="431" spans="1:25" s="11" customFormat="1" x14ac:dyDescent="0.25">
      <c r="A431" s="46">
        <v>810</v>
      </c>
      <c r="B431" s="47">
        <v>4740</v>
      </c>
      <c r="C431" s="48">
        <v>4</v>
      </c>
      <c r="D431" s="49" t="s">
        <v>83</v>
      </c>
      <c r="E431" s="54">
        <v>3759</v>
      </c>
      <c r="F431" s="51" t="s">
        <v>356</v>
      </c>
      <c r="G431" s="52" t="s">
        <v>357</v>
      </c>
      <c r="H431" s="82" t="s">
        <v>106</v>
      </c>
      <c r="I431" s="54">
        <v>1</v>
      </c>
      <c r="J431" s="54">
        <v>1</v>
      </c>
      <c r="K431" s="55" t="s">
        <v>116</v>
      </c>
      <c r="L431" s="56"/>
      <c r="M431" s="115">
        <v>496</v>
      </c>
      <c r="N431" s="58">
        <v>1459.7279999999998</v>
      </c>
      <c r="O431" s="59">
        <v>928</v>
      </c>
      <c r="P431" s="100">
        <v>692</v>
      </c>
      <c r="Q431" s="59">
        <v>0</v>
      </c>
      <c r="R431" s="59">
        <f t="shared" si="128"/>
        <v>692</v>
      </c>
      <c r="S431" s="60">
        <v>1951.44</v>
      </c>
      <c r="T431" s="61">
        <f t="shared" si="119"/>
        <v>1951.44</v>
      </c>
      <c r="U431" s="62">
        <f t="shared" si="129"/>
        <v>692</v>
      </c>
      <c r="V431" s="62">
        <v>0</v>
      </c>
      <c r="W431" s="62">
        <f t="shared" si="130"/>
        <v>692</v>
      </c>
      <c r="X431" s="63">
        <v>1951.44</v>
      </c>
      <c r="Y431" s="61">
        <f t="shared" si="120"/>
        <v>3902.88</v>
      </c>
    </row>
    <row r="432" spans="1:25" s="11" customFormat="1" x14ac:dyDescent="0.25">
      <c r="A432" s="46">
        <v>810</v>
      </c>
      <c r="B432" s="47">
        <v>4740</v>
      </c>
      <c r="C432" s="48">
        <v>4</v>
      </c>
      <c r="D432" s="49" t="s">
        <v>83</v>
      </c>
      <c r="E432" s="54">
        <v>3759</v>
      </c>
      <c r="F432" s="51" t="s">
        <v>356</v>
      </c>
      <c r="G432" s="52" t="s">
        <v>357</v>
      </c>
      <c r="H432" s="82" t="s">
        <v>106</v>
      </c>
      <c r="I432" s="54">
        <v>1</v>
      </c>
      <c r="J432" s="54">
        <v>1</v>
      </c>
      <c r="K432" s="55" t="s">
        <v>116</v>
      </c>
      <c r="L432" s="56"/>
      <c r="M432" s="115">
        <v>590</v>
      </c>
      <c r="N432" s="58">
        <v>1736.37</v>
      </c>
      <c r="O432" s="59">
        <v>0</v>
      </c>
      <c r="P432" s="100">
        <v>0</v>
      </c>
      <c r="Q432" s="59">
        <v>0</v>
      </c>
      <c r="R432" s="59">
        <f t="shared" si="128"/>
        <v>0</v>
      </c>
      <c r="S432" s="60">
        <v>0</v>
      </c>
      <c r="T432" s="61">
        <f t="shared" si="119"/>
        <v>0</v>
      </c>
      <c r="U432" s="62">
        <f t="shared" si="129"/>
        <v>0</v>
      </c>
      <c r="V432" s="62">
        <v>0</v>
      </c>
      <c r="W432" s="62">
        <f t="shared" si="130"/>
        <v>0</v>
      </c>
      <c r="X432" s="63">
        <v>0</v>
      </c>
      <c r="Y432" s="61">
        <f t="shared" si="120"/>
        <v>0</v>
      </c>
    </row>
    <row r="433" spans="1:25" s="11" customFormat="1" x14ac:dyDescent="0.25">
      <c r="A433" s="46">
        <v>810</v>
      </c>
      <c r="B433" s="47">
        <v>4740</v>
      </c>
      <c r="C433" s="48">
        <v>4</v>
      </c>
      <c r="D433" s="49" t="s">
        <v>83</v>
      </c>
      <c r="E433" s="54">
        <v>3759</v>
      </c>
      <c r="F433" s="51" t="s">
        <v>356</v>
      </c>
      <c r="G433" s="52" t="s">
        <v>357</v>
      </c>
      <c r="H433" s="82" t="s">
        <v>106</v>
      </c>
      <c r="I433" s="54">
        <v>3</v>
      </c>
      <c r="J433" s="54">
        <v>3</v>
      </c>
      <c r="K433" s="55" t="s">
        <v>59</v>
      </c>
      <c r="L433" s="56"/>
      <c r="M433" s="115">
        <v>100</v>
      </c>
      <c r="N433" s="58">
        <v>105</v>
      </c>
      <c r="O433" s="59">
        <v>100</v>
      </c>
      <c r="P433" s="100">
        <v>100</v>
      </c>
      <c r="Q433" s="59">
        <v>0</v>
      </c>
      <c r="R433" s="59">
        <f t="shared" si="128"/>
        <v>100</v>
      </c>
      <c r="S433" s="60">
        <v>105</v>
      </c>
      <c r="T433" s="61">
        <f t="shared" si="119"/>
        <v>105</v>
      </c>
      <c r="U433" s="62">
        <f t="shared" si="129"/>
        <v>100</v>
      </c>
      <c r="V433" s="62">
        <v>0</v>
      </c>
      <c r="W433" s="62">
        <f t="shared" si="130"/>
        <v>100</v>
      </c>
      <c r="X433" s="63">
        <v>105</v>
      </c>
      <c r="Y433" s="61">
        <f t="shared" si="120"/>
        <v>210</v>
      </c>
    </row>
    <row r="434" spans="1:25" s="11" customFormat="1" x14ac:dyDescent="0.25">
      <c r="A434" s="46">
        <v>810</v>
      </c>
      <c r="B434" s="47">
        <v>4745</v>
      </c>
      <c r="C434" s="48">
        <v>4</v>
      </c>
      <c r="D434" s="49" t="s">
        <v>86</v>
      </c>
      <c r="E434" s="54">
        <v>3759</v>
      </c>
      <c r="F434" s="51" t="s">
        <v>356</v>
      </c>
      <c r="G434" s="52" t="s">
        <v>357</v>
      </c>
      <c r="H434" s="82" t="s">
        <v>106</v>
      </c>
      <c r="I434" s="54">
        <v>1</v>
      </c>
      <c r="J434" s="54">
        <v>1</v>
      </c>
      <c r="K434" s="55" t="s">
        <v>116</v>
      </c>
      <c r="L434" s="56"/>
      <c r="M434" s="115">
        <v>431</v>
      </c>
      <c r="N434" s="58">
        <v>1268.433</v>
      </c>
      <c r="O434" s="59">
        <v>464</v>
      </c>
      <c r="P434" s="100">
        <v>0</v>
      </c>
      <c r="Q434" s="59">
        <v>0</v>
      </c>
      <c r="R434" s="59">
        <f t="shared" si="128"/>
        <v>0</v>
      </c>
      <c r="S434" s="60">
        <v>0</v>
      </c>
      <c r="T434" s="61">
        <f t="shared" si="119"/>
        <v>0</v>
      </c>
      <c r="U434" s="62">
        <f t="shared" si="129"/>
        <v>0</v>
      </c>
      <c r="V434" s="62">
        <v>0</v>
      </c>
      <c r="W434" s="62">
        <f t="shared" si="130"/>
        <v>0</v>
      </c>
      <c r="X434" s="63">
        <v>0</v>
      </c>
      <c r="Y434" s="61">
        <f t="shared" si="120"/>
        <v>0</v>
      </c>
    </row>
    <row r="435" spans="1:25" s="11" customFormat="1" x14ac:dyDescent="0.25">
      <c r="A435" s="46">
        <v>810</v>
      </c>
      <c r="B435" s="47">
        <v>4745</v>
      </c>
      <c r="C435" s="48">
        <v>4</v>
      </c>
      <c r="D435" s="49" t="s">
        <v>86</v>
      </c>
      <c r="E435" s="54">
        <v>3759</v>
      </c>
      <c r="F435" s="51" t="s">
        <v>356</v>
      </c>
      <c r="G435" s="52" t="s">
        <v>357</v>
      </c>
      <c r="H435" s="82" t="s">
        <v>106</v>
      </c>
      <c r="I435" s="54">
        <v>3</v>
      </c>
      <c r="J435" s="54">
        <v>3</v>
      </c>
      <c r="K435" s="55" t="s">
        <v>59</v>
      </c>
      <c r="L435" s="56"/>
      <c r="M435" s="115">
        <v>0</v>
      </c>
      <c r="N435" s="58">
        <v>0</v>
      </c>
      <c r="O435" s="59">
        <v>96</v>
      </c>
      <c r="P435" s="100">
        <v>0</v>
      </c>
      <c r="Q435" s="59">
        <v>0</v>
      </c>
      <c r="R435" s="59">
        <f t="shared" si="128"/>
        <v>0</v>
      </c>
      <c r="S435" s="60">
        <v>0</v>
      </c>
      <c r="T435" s="61">
        <f t="shared" si="119"/>
        <v>0</v>
      </c>
      <c r="U435" s="62">
        <f t="shared" si="129"/>
        <v>0</v>
      </c>
      <c r="V435" s="62">
        <v>0</v>
      </c>
      <c r="W435" s="62">
        <f t="shared" si="130"/>
        <v>0</v>
      </c>
      <c r="X435" s="63">
        <v>0</v>
      </c>
      <c r="Y435" s="61">
        <f t="shared" si="120"/>
        <v>0</v>
      </c>
    </row>
    <row r="436" spans="1:25" s="80" customFormat="1" x14ac:dyDescent="0.25">
      <c r="A436" s="46">
        <v>810</v>
      </c>
      <c r="B436" s="47">
        <v>4745</v>
      </c>
      <c r="C436" s="48">
        <v>4</v>
      </c>
      <c r="D436" s="49" t="s">
        <v>86</v>
      </c>
      <c r="E436" s="54">
        <v>3759</v>
      </c>
      <c r="F436" s="51" t="s">
        <v>356</v>
      </c>
      <c r="G436" s="52" t="s">
        <v>357</v>
      </c>
      <c r="H436" s="82" t="s">
        <v>106</v>
      </c>
      <c r="I436" s="54">
        <v>1</v>
      </c>
      <c r="J436" s="54">
        <v>1</v>
      </c>
      <c r="K436" s="55" t="s">
        <v>116</v>
      </c>
      <c r="L436" s="56"/>
      <c r="M436" s="115">
        <v>0</v>
      </c>
      <c r="N436" s="58">
        <v>0</v>
      </c>
      <c r="O436" s="59">
        <v>0</v>
      </c>
      <c r="P436" s="100">
        <v>431</v>
      </c>
      <c r="Q436" s="59">
        <v>0</v>
      </c>
      <c r="R436" s="59">
        <f t="shared" si="128"/>
        <v>431</v>
      </c>
      <c r="S436" s="60">
        <v>1215.42</v>
      </c>
      <c r="T436" s="61">
        <f t="shared" si="119"/>
        <v>1215.42</v>
      </c>
      <c r="U436" s="62">
        <f t="shared" si="129"/>
        <v>431</v>
      </c>
      <c r="V436" s="62">
        <v>0</v>
      </c>
      <c r="W436" s="62">
        <f t="shared" si="130"/>
        <v>431</v>
      </c>
      <c r="X436" s="63">
        <v>1215.42</v>
      </c>
      <c r="Y436" s="61">
        <f t="shared" si="120"/>
        <v>2430.84</v>
      </c>
    </row>
    <row r="437" spans="1:25" s="80" customFormat="1" x14ac:dyDescent="0.25">
      <c r="A437" s="46">
        <v>82</v>
      </c>
      <c r="B437" s="47">
        <v>1349</v>
      </c>
      <c r="C437" s="48">
        <v>12</v>
      </c>
      <c r="D437" s="49" t="s">
        <v>48</v>
      </c>
      <c r="E437" s="54">
        <v>3759</v>
      </c>
      <c r="F437" s="64" t="s">
        <v>356</v>
      </c>
      <c r="G437" s="52" t="s">
        <v>357</v>
      </c>
      <c r="H437" s="82" t="s">
        <v>106</v>
      </c>
      <c r="I437" s="54">
        <v>11</v>
      </c>
      <c r="J437" s="54">
        <v>11</v>
      </c>
      <c r="K437" s="55" t="s">
        <v>437</v>
      </c>
      <c r="L437" s="56"/>
      <c r="M437" s="115">
        <v>0</v>
      </c>
      <c r="N437" s="58">
        <v>0</v>
      </c>
      <c r="O437" s="59">
        <v>0</v>
      </c>
      <c r="P437" s="100">
        <v>1270</v>
      </c>
      <c r="Q437" s="59">
        <v>0</v>
      </c>
      <c r="R437" s="59">
        <f t="shared" si="128"/>
        <v>1270</v>
      </c>
      <c r="S437" s="60">
        <v>0</v>
      </c>
      <c r="T437" s="61">
        <f t="shared" si="119"/>
        <v>0</v>
      </c>
      <c r="U437" s="62">
        <f t="shared" si="129"/>
        <v>1270</v>
      </c>
      <c r="V437" s="62">
        <v>0</v>
      </c>
      <c r="W437" s="62">
        <f t="shared" si="130"/>
        <v>1270</v>
      </c>
      <c r="X437" s="63">
        <v>0</v>
      </c>
      <c r="Y437" s="61">
        <f t="shared" si="120"/>
        <v>0</v>
      </c>
    </row>
    <row r="438" spans="1:25" s="116" customFormat="1" ht="30" x14ac:dyDescent="0.25">
      <c r="A438" s="65"/>
      <c r="B438" s="66"/>
      <c r="C438" s="67"/>
      <c r="D438" s="68"/>
      <c r="E438" s="73" t="s">
        <v>358</v>
      </c>
      <c r="F438" s="68" t="s">
        <v>359</v>
      </c>
      <c r="G438" s="68"/>
      <c r="H438" s="85" t="s">
        <v>106</v>
      </c>
      <c r="I438" s="73"/>
      <c r="J438" s="73"/>
      <c r="K438" s="74"/>
      <c r="L438" s="75">
        <v>38569</v>
      </c>
      <c r="M438" s="76">
        <f t="shared" ref="M438:X438" si="131">SUM(M422:M437)</f>
        <v>37220</v>
      </c>
      <c r="N438" s="77">
        <f t="shared" si="131"/>
        <v>107925.62400000001</v>
      </c>
      <c r="O438" s="76">
        <f t="shared" si="131"/>
        <v>37299</v>
      </c>
      <c r="P438" s="76">
        <f t="shared" si="131"/>
        <v>38569.160000000003</v>
      </c>
      <c r="Q438" s="76">
        <f t="shared" si="131"/>
        <v>0</v>
      </c>
      <c r="R438" s="76">
        <f t="shared" si="131"/>
        <v>38569.160000000003</v>
      </c>
      <c r="S438" s="77">
        <f t="shared" si="131"/>
        <v>98905.441199999987</v>
      </c>
      <c r="T438" s="78">
        <f t="shared" si="119"/>
        <v>98905.441199999987</v>
      </c>
      <c r="U438" s="76">
        <f t="shared" si="131"/>
        <v>38569.160000000003</v>
      </c>
      <c r="V438" s="76">
        <f t="shared" si="131"/>
        <v>0</v>
      </c>
      <c r="W438" s="76">
        <f t="shared" si="131"/>
        <v>38569.160000000003</v>
      </c>
      <c r="X438" s="77">
        <f t="shared" si="131"/>
        <v>98905.441199999987</v>
      </c>
      <c r="Y438" s="78">
        <f t="shared" si="120"/>
        <v>197810.88239999997</v>
      </c>
    </row>
    <row r="439" spans="1:25" s="11" customFormat="1" x14ac:dyDescent="0.25">
      <c r="A439" s="46">
        <v>810</v>
      </c>
      <c r="B439" s="47">
        <v>4715</v>
      </c>
      <c r="C439" s="48">
        <v>4</v>
      </c>
      <c r="D439" s="49" t="s">
        <v>360</v>
      </c>
      <c r="E439" s="102">
        <v>4034</v>
      </c>
      <c r="F439" s="79" t="s">
        <v>361</v>
      </c>
      <c r="G439" s="52" t="s">
        <v>362</v>
      </c>
      <c r="H439" s="82" t="s">
        <v>36</v>
      </c>
      <c r="I439" s="54">
        <v>1</v>
      </c>
      <c r="J439" s="54">
        <v>1</v>
      </c>
      <c r="K439" s="55" t="s">
        <v>116</v>
      </c>
      <c r="L439" s="56"/>
      <c r="M439" s="99">
        <v>1214</v>
      </c>
      <c r="N439" s="58">
        <v>3572.8019999999997</v>
      </c>
      <c r="O439" s="100">
        <v>1214</v>
      </c>
      <c r="P439" s="100">
        <f t="shared" ref="P439:P446" si="132">M439</f>
        <v>1214</v>
      </c>
      <c r="Q439" s="59">
        <v>0</v>
      </c>
      <c r="R439" s="59">
        <f t="shared" ref="R439:R446" si="133">P439+Q439</f>
        <v>1214</v>
      </c>
      <c r="S439" s="60">
        <v>3423.4799999999996</v>
      </c>
      <c r="T439" s="61">
        <f t="shared" si="119"/>
        <v>3423.4799999999996</v>
      </c>
      <c r="U439" s="117">
        <f t="shared" ref="U439:U446" si="134">R439</f>
        <v>1214</v>
      </c>
      <c r="V439" s="117">
        <v>0</v>
      </c>
      <c r="W439" s="117">
        <f t="shared" ref="W439:W446" si="135">R439+V439</f>
        <v>1214</v>
      </c>
      <c r="X439" s="63">
        <v>3423.4799999999996</v>
      </c>
      <c r="Y439" s="61">
        <f t="shared" si="120"/>
        <v>6846.9599999999991</v>
      </c>
    </row>
    <row r="440" spans="1:25" s="11" customFormat="1" x14ac:dyDescent="0.25">
      <c r="A440" s="46">
        <v>810</v>
      </c>
      <c r="B440" s="47">
        <v>4717</v>
      </c>
      <c r="C440" s="48">
        <v>4</v>
      </c>
      <c r="D440" s="49" t="s">
        <v>363</v>
      </c>
      <c r="E440" s="102">
        <v>4034</v>
      </c>
      <c r="F440" s="51" t="s">
        <v>364</v>
      </c>
      <c r="G440" s="52" t="s">
        <v>365</v>
      </c>
      <c r="H440" s="82" t="s">
        <v>36</v>
      </c>
      <c r="I440" s="54">
        <v>1</v>
      </c>
      <c r="J440" s="54">
        <v>1</v>
      </c>
      <c r="K440" s="55" t="s">
        <v>116</v>
      </c>
      <c r="L440" s="56"/>
      <c r="M440" s="99">
        <v>816</v>
      </c>
      <c r="N440" s="58">
        <v>2401.4879999999998</v>
      </c>
      <c r="O440" s="100">
        <v>816</v>
      </c>
      <c r="P440" s="100">
        <f t="shared" si="132"/>
        <v>816</v>
      </c>
      <c r="Q440" s="59">
        <v>0</v>
      </c>
      <c r="R440" s="59">
        <f t="shared" si="133"/>
        <v>816</v>
      </c>
      <c r="S440" s="60">
        <v>2301.12</v>
      </c>
      <c r="T440" s="61">
        <f t="shared" si="119"/>
        <v>2301.12</v>
      </c>
      <c r="U440" s="117">
        <f t="shared" si="134"/>
        <v>816</v>
      </c>
      <c r="V440" s="117">
        <v>0</v>
      </c>
      <c r="W440" s="117">
        <f t="shared" si="135"/>
        <v>816</v>
      </c>
      <c r="X440" s="63">
        <v>2301.12</v>
      </c>
      <c r="Y440" s="61">
        <f t="shared" si="120"/>
        <v>4602.24</v>
      </c>
    </row>
    <row r="441" spans="1:25" s="11" customFormat="1" x14ac:dyDescent="0.25">
      <c r="A441" s="46">
        <v>810</v>
      </c>
      <c r="B441" s="47">
        <v>4722</v>
      </c>
      <c r="C441" s="48">
        <v>4</v>
      </c>
      <c r="D441" s="49" t="s">
        <v>366</v>
      </c>
      <c r="E441" s="102">
        <v>4034</v>
      </c>
      <c r="F441" s="51" t="s">
        <v>364</v>
      </c>
      <c r="G441" s="52" t="s">
        <v>365</v>
      </c>
      <c r="H441" s="82" t="s">
        <v>36</v>
      </c>
      <c r="I441" s="54">
        <v>1</v>
      </c>
      <c r="J441" s="54">
        <v>1</v>
      </c>
      <c r="K441" s="55" t="s">
        <v>116</v>
      </c>
      <c r="L441" s="56"/>
      <c r="M441" s="118">
        <v>6536</v>
      </c>
      <c r="N441" s="58">
        <v>19235.448</v>
      </c>
      <c r="O441" s="119">
        <v>6536</v>
      </c>
      <c r="P441" s="100">
        <f t="shared" si="132"/>
        <v>6536</v>
      </c>
      <c r="Q441" s="59">
        <v>0</v>
      </c>
      <c r="R441" s="59">
        <f t="shared" si="133"/>
        <v>6536</v>
      </c>
      <c r="S441" s="60">
        <v>18431.519999999997</v>
      </c>
      <c r="T441" s="61">
        <f t="shared" si="119"/>
        <v>18431.519999999997</v>
      </c>
      <c r="U441" s="117">
        <f t="shared" si="134"/>
        <v>6536</v>
      </c>
      <c r="V441" s="117">
        <v>0</v>
      </c>
      <c r="W441" s="117">
        <f t="shared" si="135"/>
        <v>6536</v>
      </c>
      <c r="X441" s="63">
        <v>18431.519999999997</v>
      </c>
      <c r="Y441" s="61">
        <f t="shared" si="120"/>
        <v>36863.039999999994</v>
      </c>
    </row>
    <row r="442" spans="1:25" s="11" customFormat="1" x14ac:dyDescent="0.25">
      <c r="A442" s="46">
        <v>810</v>
      </c>
      <c r="B442" s="47">
        <v>4732</v>
      </c>
      <c r="C442" s="48">
        <v>4</v>
      </c>
      <c r="D442" s="49" t="s">
        <v>367</v>
      </c>
      <c r="E442" s="102">
        <v>4034</v>
      </c>
      <c r="F442" s="51" t="s">
        <v>361</v>
      </c>
      <c r="G442" s="52" t="s">
        <v>362</v>
      </c>
      <c r="H442" s="82" t="s">
        <v>36</v>
      </c>
      <c r="I442" s="54">
        <v>1</v>
      </c>
      <c r="J442" s="54">
        <v>1</v>
      </c>
      <c r="K442" s="55" t="s">
        <v>116</v>
      </c>
      <c r="L442" s="56"/>
      <c r="M442" s="99">
        <v>1007</v>
      </c>
      <c r="N442" s="58">
        <v>2963.6009999999997</v>
      </c>
      <c r="O442" s="100">
        <v>1007</v>
      </c>
      <c r="P442" s="100">
        <f t="shared" si="132"/>
        <v>1007</v>
      </c>
      <c r="Q442" s="59">
        <v>0</v>
      </c>
      <c r="R442" s="59">
        <f t="shared" si="133"/>
        <v>1007</v>
      </c>
      <c r="S442" s="60">
        <v>2839.74</v>
      </c>
      <c r="T442" s="61">
        <f t="shared" si="119"/>
        <v>2839.74</v>
      </c>
      <c r="U442" s="117">
        <f t="shared" si="134"/>
        <v>1007</v>
      </c>
      <c r="V442" s="117">
        <v>0</v>
      </c>
      <c r="W442" s="117">
        <f t="shared" si="135"/>
        <v>1007</v>
      </c>
      <c r="X442" s="63">
        <v>2839.74</v>
      </c>
      <c r="Y442" s="61">
        <f t="shared" si="120"/>
        <v>5679.48</v>
      </c>
    </row>
    <row r="443" spans="1:25" s="11" customFormat="1" x14ac:dyDescent="0.25">
      <c r="A443" s="46">
        <v>810</v>
      </c>
      <c r="B443" s="47">
        <v>4735</v>
      </c>
      <c r="C443" s="48">
        <v>4</v>
      </c>
      <c r="D443" s="49" t="s">
        <v>368</v>
      </c>
      <c r="E443" s="102">
        <v>4034</v>
      </c>
      <c r="F443" s="51" t="s">
        <v>361</v>
      </c>
      <c r="G443" s="52" t="s">
        <v>362</v>
      </c>
      <c r="H443" s="82" t="s">
        <v>36</v>
      </c>
      <c r="I443" s="54">
        <v>3</v>
      </c>
      <c r="J443" s="54">
        <v>3</v>
      </c>
      <c r="K443" s="55" t="s">
        <v>59</v>
      </c>
      <c r="L443" s="56"/>
      <c r="M443" s="99">
        <v>628</v>
      </c>
      <c r="N443" s="58">
        <v>659.4</v>
      </c>
      <c r="O443" s="100">
        <v>628</v>
      </c>
      <c r="P443" s="100">
        <f t="shared" si="132"/>
        <v>628</v>
      </c>
      <c r="Q443" s="59">
        <v>0</v>
      </c>
      <c r="R443" s="59">
        <f t="shared" si="133"/>
        <v>628</v>
      </c>
      <c r="S443" s="60">
        <v>659.4</v>
      </c>
      <c r="T443" s="61">
        <f t="shared" si="119"/>
        <v>659.4</v>
      </c>
      <c r="U443" s="117">
        <f t="shared" si="134"/>
        <v>628</v>
      </c>
      <c r="V443" s="117">
        <v>0</v>
      </c>
      <c r="W443" s="117">
        <f t="shared" si="135"/>
        <v>628</v>
      </c>
      <c r="X443" s="63">
        <v>659.4</v>
      </c>
      <c r="Y443" s="61">
        <f t="shared" si="120"/>
        <v>1318.8</v>
      </c>
    </row>
    <row r="444" spans="1:25" s="11" customFormat="1" x14ac:dyDescent="0.25">
      <c r="A444" s="46">
        <v>810</v>
      </c>
      <c r="B444" s="47">
        <v>4735</v>
      </c>
      <c r="C444" s="48">
        <v>4</v>
      </c>
      <c r="D444" s="49" t="s">
        <v>368</v>
      </c>
      <c r="E444" s="102">
        <v>4034</v>
      </c>
      <c r="F444" s="51" t="s">
        <v>361</v>
      </c>
      <c r="G444" s="52" t="s">
        <v>362</v>
      </c>
      <c r="H444" s="82" t="s">
        <v>36</v>
      </c>
      <c r="I444" s="54">
        <v>1</v>
      </c>
      <c r="J444" s="54">
        <v>1</v>
      </c>
      <c r="K444" s="55" t="s">
        <v>116</v>
      </c>
      <c r="L444" s="56"/>
      <c r="M444" s="99">
        <v>38806</v>
      </c>
      <c r="N444" s="58">
        <v>114206.058</v>
      </c>
      <c r="O444" s="100">
        <v>38806</v>
      </c>
      <c r="P444" s="100">
        <f t="shared" si="132"/>
        <v>38806</v>
      </c>
      <c r="Q444" s="59">
        <v>0</v>
      </c>
      <c r="R444" s="59">
        <f t="shared" si="133"/>
        <v>38806</v>
      </c>
      <c r="S444" s="60">
        <v>109432.92</v>
      </c>
      <c r="T444" s="61">
        <f t="shared" si="119"/>
        <v>109432.92</v>
      </c>
      <c r="U444" s="117">
        <f t="shared" si="134"/>
        <v>38806</v>
      </c>
      <c r="V444" s="117">
        <v>0</v>
      </c>
      <c r="W444" s="117">
        <f t="shared" si="135"/>
        <v>38806</v>
      </c>
      <c r="X444" s="63">
        <v>109432.92</v>
      </c>
      <c r="Y444" s="61">
        <f t="shared" si="120"/>
        <v>218865.84</v>
      </c>
    </row>
    <row r="445" spans="1:25" s="11" customFormat="1" x14ac:dyDescent="0.25">
      <c r="A445" s="46">
        <v>810</v>
      </c>
      <c r="B445" s="47">
        <v>4740</v>
      </c>
      <c r="C445" s="48">
        <v>4</v>
      </c>
      <c r="D445" s="49" t="s">
        <v>369</v>
      </c>
      <c r="E445" s="102">
        <v>4034</v>
      </c>
      <c r="F445" s="51" t="s">
        <v>361</v>
      </c>
      <c r="G445" s="52" t="s">
        <v>362</v>
      </c>
      <c r="H445" s="82" t="s">
        <v>36</v>
      </c>
      <c r="I445" s="54">
        <v>1</v>
      </c>
      <c r="J445" s="54">
        <v>1</v>
      </c>
      <c r="K445" s="55" t="s">
        <v>116</v>
      </c>
      <c r="L445" s="56"/>
      <c r="M445" s="99">
        <v>4251</v>
      </c>
      <c r="N445" s="58">
        <v>12510.692999999999</v>
      </c>
      <c r="O445" s="100">
        <v>4251</v>
      </c>
      <c r="P445" s="100">
        <f t="shared" si="132"/>
        <v>4251</v>
      </c>
      <c r="Q445" s="59">
        <v>0</v>
      </c>
      <c r="R445" s="59">
        <f t="shared" si="133"/>
        <v>4251</v>
      </c>
      <c r="S445" s="60">
        <v>11987.82</v>
      </c>
      <c r="T445" s="61">
        <f t="shared" si="119"/>
        <v>11987.82</v>
      </c>
      <c r="U445" s="117">
        <f t="shared" si="134"/>
        <v>4251</v>
      </c>
      <c r="V445" s="117">
        <v>0</v>
      </c>
      <c r="W445" s="117">
        <f t="shared" si="135"/>
        <v>4251</v>
      </c>
      <c r="X445" s="63">
        <v>11987.82</v>
      </c>
      <c r="Y445" s="61">
        <f t="shared" si="120"/>
        <v>23975.64</v>
      </c>
    </row>
    <row r="446" spans="1:25" s="11" customFormat="1" x14ac:dyDescent="0.25">
      <c r="A446" s="46">
        <v>810</v>
      </c>
      <c r="B446" s="47">
        <v>4745</v>
      </c>
      <c r="C446" s="48">
        <v>4</v>
      </c>
      <c r="D446" s="49" t="s">
        <v>370</v>
      </c>
      <c r="E446" s="102">
        <v>4034</v>
      </c>
      <c r="F446" s="51" t="s">
        <v>361</v>
      </c>
      <c r="G446" s="52" t="s">
        <v>362</v>
      </c>
      <c r="H446" s="82" t="s">
        <v>36</v>
      </c>
      <c r="I446" s="54">
        <v>1</v>
      </c>
      <c r="J446" s="54">
        <v>1</v>
      </c>
      <c r="K446" s="55" t="s">
        <v>116</v>
      </c>
      <c r="L446" s="56"/>
      <c r="M446" s="99">
        <v>853</v>
      </c>
      <c r="N446" s="58">
        <v>2510.3789999999999</v>
      </c>
      <c r="O446" s="100">
        <v>853</v>
      </c>
      <c r="P446" s="100">
        <f t="shared" si="132"/>
        <v>853</v>
      </c>
      <c r="Q446" s="59">
        <v>0</v>
      </c>
      <c r="R446" s="59">
        <f t="shared" si="133"/>
        <v>853</v>
      </c>
      <c r="S446" s="60">
        <v>2405.46</v>
      </c>
      <c r="T446" s="61">
        <f t="shared" si="119"/>
        <v>2405.46</v>
      </c>
      <c r="U446" s="117">
        <f t="shared" si="134"/>
        <v>853</v>
      </c>
      <c r="V446" s="117">
        <v>0</v>
      </c>
      <c r="W446" s="117">
        <f t="shared" si="135"/>
        <v>853</v>
      </c>
      <c r="X446" s="63">
        <v>2405.46</v>
      </c>
      <c r="Y446" s="61">
        <f t="shared" si="120"/>
        <v>4810.92</v>
      </c>
    </row>
    <row r="447" spans="1:25" s="26" customFormat="1" ht="30" x14ac:dyDescent="0.25">
      <c r="A447" s="65"/>
      <c r="B447" s="66"/>
      <c r="C447" s="67"/>
      <c r="D447" s="68"/>
      <c r="E447" s="73" t="s">
        <v>371</v>
      </c>
      <c r="F447" s="113" t="s">
        <v>361</v>
      </c>
      <c r="G447" s="68"/>
      <c r="H447" s="85" t="s">
        <v>36</v>
      </c>
      <c r="I447" s="73"/>
      <c r="J447" s="73"/>
      <c r="K447" s="74"/>
      <c r="L447" s="75">
        <v>54111</v>
      </c>
      <c r="M447" s="120">
        <f t="shared" ref="M447:X447" si="136">SUM(M439:M446)</f>
        <v>54111</v>
      </c>
      <c r="N447" s="77">
        <f t="shared" si="136"/>
        <v>158059.86899999998</v>
      </c>
      <c r="O447" s="120">
        <f t="shared" si="136"/>
        <v>54111</v>
      </c>
      <c r="P447" s="120">
        <f t="shared" si="136"/>
        <v>54111</v>
      </c>
      <c r="Q447" s="76">
        <f t="shared" si="136"/>
        <v>0</v>
      </c>
      <c r="R447" s="120">
        <f t="shared" si="136"/>
        <v>54111</v>
      </c>
      <c r="S447" s="121">
        <f t="shared" si="136"/>
        <v>151481.46</v>
      </c>
      <c r="T447" s="78">
        <f t="shared" si="119"/>
        <v>151481.46</v>
      </c>
      <c r="U447" s="120">
        <f t="shared" si="136"/>
        <v>54111</v>
      </c>
      <c r="V447" s="120">
        <f t="shared" si="136"/>
        <v>0</v>
      </c>
      <c r="W447" s="120">
        <f t="shared" si="136"/>
        <v>54111</v>
      </c>
      <c r="X447" s="122">
        <f t="shared" si="136"/>
        <v>151481.46</v>
      </c>
      <c r="Y447" s="78">
        <f t="shared" si="120"/>
        <v>302962.92</v>
      </c>
    </row>
    <row r="448" spans="1:25" s="11" customFormat="1" x14ac:dyDescent="0.25">
      <c r="A448" s="46">
        <v>82</v>
      </c>
      <c r="B448" s="47">
        <v>1349</v>
      </c>
      <c r="C448" s="48">
        <v>4</v>
      </c>
      <c r="D448" s="49" t="s">
        <v>48</v>
      </c>
      <c r="E448" s="83">
        <v>4310</v>
      </c>
      <c r="F448" s="49" t="s">
        <v>372</v>
      </c>
      <c r="G448" s="49" t="s">
        <v>373</v>
      </c>
      <c r="H448" s="82" t="s">
        <v>43</v>
      </c>
      <c r="I448" s="54">
        <v>1</v>
      </c>
      <c r="J448" s="54">
        <v>8</v>
      </c>
      <c r="K448" s="55" t="s">
        <v>96</v>
      </c>
      <c r="L448" s="56"/>
      <c r="M448" s="57">
        <v>0</v>
      </c>
      <c r="N448" s="58">
        <v>0</v>
      </c>
      <c r="O448" s="59">
        <v>0</v>
      </c>
      <c r="P448" s="100">
        <f t="shared" ref="P448:P454" si="137">M448</f>
        <v>0</v>
      </c>
      <c r="Q448" s="123">
        <v>78464.31</v>
      </c>
      <c r="R448" s="123">
        <f t="shared" ref="R448:R454" si="138">P448+Q448</f>
        <v>78464.31</v>
      </c>
      <c r="S448" s="60">
        <v>0</v>
      </c>
      <c r="T448" s="61">
        <f t="shared" si="119"/>
        <v>0</v>
      </c>
      <c r="U448" s="124">
        <f>R448</f>
        <v>78464.31</v>
      </c>
      <c r="V448" s="125">
        <v>0</v>
      </c>
      <c r="W448" s="124">
        <v>6005</v>
      </c>
      <c r="X448" s="63">
        <v>0</v>
      </c>
      <c r="Y448" s="61">
        <f t="shared" si="120"/>
        <v>0</v>
      </c>
    </row>
    <row r="449" spans="1:25" s="11" customFormat="1" x14ac:dyDescent="0.25">
      <c r="A449" s="46">
        <v>82</v>
      </c>
      <c r="B449" s="47">
        <v>1349</v>
      </c>
      <c r="C449" s="48">
        <v>4</v>
      </c>
      <c r="D449" s="49" t="s">
        <v>48</v>
      </c>
      <c r="E449" s="83">
        <v>4310</v>
      </c>
      <c r="F449" s="49" t="s">
        <v>372</v>
      </c>
      <c r="G449" s="49" t="s">
        <v>373</v>
      </c>
      <c r="H449" s="82" t="s">
        <v>43</v>
      </c>
      <c r="I449" s="54">
        <v>1</v>
      </c>
      <c r="J449" s="54">
        <v>11</v>
      </c>
      <c r="K449" s="55" t="s">
        <v>437</v>
      </c>
      <c r="L449" s="56"/>
      <c r="M449" s="57">
        <v>0</v>
      </c>
      <c r="N449" s="58">
        <v>0</v>
      </c>
      <c r="O449" s="59">
        <v>0</v>
      </c>
      <c r="P449" s="100">
        <f t="shared" si="137"/>
        <v>0</v>
      </c>
      <c r="Q449" s="59">
        <v>0</v>
      </c>
      <c r="R449" s="59">
        <f t="shared" si="138"/>
        <v>0</v>
      </c>
      <c r="S449" s="60">
        <v>0</v>
      </c>
      <c r="T449" s="61">
        <f t="shared" si="119"/>
        <v>0</v>
      </c>
      <c r="U449" s="124">
        <f>R449</f>
        <v>0</v>
      </c>
      <c r="V449" s="125">
        <v>364</v>
      </c>
      <c r="W449" s="124">
        <f t="shared" ref="W449:W454" si="139">U449+V449</f>
        <v>364</v>
      </c>
      <c r="X449" s="63">
        <v>0</v>
      </c>
      <c r="Y449" s="61">
        <f t="shared" si="120"/>
        <v>0</v>
      </c>
    </row>
    <row r="450" spans="1:25" s="11" customFormat="1" x14ac:dyDescent="0.25">
      <c r="A450" s="46">
        <v>130</v>
      </c>
      <c r="B450" s="47">
        <v>2361</v>
      </c>
      <c r="C450" s="48">
        <v>4</v>
      </c>
      <c r="D450" s="49" t="s">
        <v>283</v>
      </c>
      <c r="E450" s="54">
        <v>4310</v>
      </c>
      <c r="F450" s="49" t="s">
        <v>372</v>
      </c>
      <c r="G450" s="49" t="s">
        <v>373</v>
      </c>
      <c r="H450" s="82" t="s">
        <v>43</v>
      </c>
      <c r="I450" s="54">
        <v>1</v>
      </c>
      <c r="J450" s="54">
        <v>1</v>
      </c>
      <c r="K450" s="55" t="s">
        <v>116</v>
      </c>
      <c r="L450" s="56"/>
      <c r="M450" s="57">
        <v>0</v>
      </c>
      <c r="N450" s="58">
        <v>0</v>
      </c>
      <c r="O450" s="59">
        <v>0</v>
      </c>
      <c r="P450" s="100">
        <f t="shared" si="137"/>
        <v>0</v>
      </c>
      <c r="Q450" s="59">
        <v>0</v>
      </c>
      <c r="R450" s="59">
        <f t="shared" si="138"/>
        <v>0</v>
      </c>
      <c r="S450" s="60">
        <v>0</v>
      </c>
      <c r="T450" s="61">
        <f t="shared" ref="T450:T513" si="140">S450</f>
        <v>0</v>
      </c>
      <c r="U450" s="124">
        <f>R450</f>
        <v>0</v>
      </c>
      <c r="V450" s="125">
        <v>39647.61</v>
      </c>
      <c r="W450" s="124">
        <f t="shared" si="139"/>
        <v>39647.61</v>
      </c>
      <c r="X450" s="63">
        <v>37268.753400000001</v>
      </c>
      <c r="Y450" s="61">
        <f t="shared" si="120"/>
        <v>37268.753400000001</v>
      </c>
    </row>
    <row r="451" spans="1:25" s="11" customFormat="1" ht="17.25" customHeight="1" x14ac:dyDescent="0.25">
      <c r="A451" s="126">
        <v>270</v>
      </c>
      <c r="B451" s="127">
        <v>4207</v>
      </c>
      <c r="C451" s="128">
        <v>4</v>
      </c>
      <c r="D451" s="106" t="s">
        <v>290</v>
      </c>
      <c r="E451" s="104">
        <v>4310</v>
      </c>
      <c r="F451" s="106" t="s">
        <v>372</v>
      </c>
      <c r="G451" s="106" t="s">
        <v>373</v>
      </c>
      <c r="H451" s="107" t="s">
        <v>43</v>
      </c>
      <c r="I451" s="104">
        <v>1</v>
      </c>
      <c r="J451" s="104">
        <v>1</v>
      </c>
      <c r="K451" s="55" t="s">
        <v>116</v>
      </c>
      <c r="L451" s="129"/>
      <c r="M451" s="130">
        <v>0</v>
      </c>
      <c r="N451" s="131">
        <v>0</v>
      </c>
      <c r="O451" s="132">
        <v>0</v>
      </c>
      <c r="P451" s="133">
        <f t="shared" si="137"/>
        <v>0</v>
      </c>
      <c r="Q451" s="132">
        <v>0</v>
      </c>
      <c r="R451" s="59">
        <f t="shared" si="138"/>
        <v>0</v>
      </c>
      <c r="S451" s="134">
        <v>0</v>
      </c>
      <c r="T451" s="61">
        <f t="shared" si="140"/>
        <v>0</v>
      </c>
      <c r="U451" s="124">
        <f>R451</f>
        <v>0</v>
      </c>
      <c r="V451" s="125">
        <v>7391.56</v>
      </c>
      <c r="W451" s="124">
        <f t="shared" si="139"/>
        <v>7391.56</v>
      </c>
      <c r="X451" s="135">
        <v>6948.0663999999997</v>
      </c>
      <c r="Y451" s="61">
        <f t="shared" si="120"/>
        <v>6948.0663999999997</v>
      </c>
    </row>
    <row r="452" spans="1:25" s="11" customFormat="1" x14ac:dyDescent="0.25">
      <c r="A452" s="46">
        <v>902</v>
      </c>
      <c r="B452" s="47">
        <v>3273</v>
      </c>
      <c r="C452" s="48">
        <v>4</v>
      </c>
      <c r="D452" s="49" t="s">
        <v>374</v>
      </c>
      <c r="E452" s="54">
        <v>4310</v>
      </c>
      <c r="F452" s="49" t="s">
        <v>372</v>
      </c>
      <c r="G452" s="49" t="s">
        <v>373</v>
      </c>
      <c r="H452" s="82" t="s">
        <v>43</v>
      </c>
      <c r="I452" s="54">
        <v>1</v>
      </c>
      <c r="J452" s="54">
        <v>1</v>
      </c>
      <c r="K452" s="55" t="s">
        <v>116</v>
      </c>
      <c r="L452" s="129"/>
      <c r="M452" s="57">
        <v>0</v>
      </c>
      <c r="N452" s="58">
        <v>0</v>
      </c>
      <c r="O452" s="132">
        <v>0</v>
      </c>
      <c r="P452" s="100">
        <f t="shared" si="137"/>
        <v>0</v>
      </c>
      <c r="Q452" s="132">
        <v>0</v>
      </c>
      <c r="R452" s="59">
        <f t="shared" si="138"/>
        <v>0</v>
      </c>
      <c r="S452" s="60">
        <v>0</v>
      </c>
      <c r="T452" s="61">
        <f t="shared" si="140"/>
        <v>0</v>
      </c>
      <c r="U452" s="124">
        <f>R452</f>
        <v>0</v>
      </c>
      <c r="V452" s="125">
        <v>6365.33</v>
      </c>
      <c r="W452" s="124">
        <f t="shared" si="139"/>
        <v>6365.33</v>
      </c>
      <c r="X452" s="63">
        <v>5983.4101999999993</v>
      </c>
      <c r="Y452" s="61">
        <f t="shared" si="120"/>
        <v>5983.4101999999993</v>
      </c>
    </row>
    <row r="453" spans="1:25" s="11" customFormat="1" x14ac:dyDescent="0.25">
      <c r="A453" s="46">
        <v>902</v>
      </c>
      <c r="B453" s="47">
        <v>4772</v>
      </c>
      <c r="C453" s="48">
        <v>4</v>
      </c>
      <c r="D453" s="49" t="s">
        <v>374</v>
      </c>
      <c r="E453" s="54">
        <v>4310</v>
      </c>
      <c r="F453" s="49" t="s">
        <v>372</v>
      </c>
      <c r="G453" s="49" t="s">
        <v>373</v>
      </c>
      <c r="H453" s="82" t="s">
        <v>43</v>
      </c>
      <c r="I453" s="54">
        <v>1</v>
      </c>
      <c r="J453" s="54">
        <v>1</v>
      </c>
      <c r="K453" s="55" t="s">
        <v>116</v>
      </c>
      <c r="L453" s="129"/>
      <c r="M453" s="57">
        <v>0</v>
      </c>
      <c r="N453" s="58">
        <v>0</v>
      </c>
      <c r="O453" s="132">
        <v>0</v>
      </c>
      <c r="P453" s="100">
        <f t="shared" si="137"/>
        <v>0</v>
      </c>
      <c r="Q453" s="136">
        <v>17592.689999999999</v>
      </c>
      <c r="R453" s="123">
        <f t="shared" si="138"/>
        <v>17592.689999999999</v>
      </c>
      <c r="S453" s="60">
        <v>16537.128599999996</v>
      </c>
      <c r="T453" s="61">
        <f t="shared" si="140"/>
        <v>16537.128599999996</v>
      </c>
      <c r="U453" s="124">
        <v>17592.689999999999</v>
      </c>
      <c r="V453" s="125">
        <v>0</v>
      </c>
      <c r="W453" s="124">
        <f t="shared" si="139"/>
        <v>17592.689999999999</v>
      </c>
      <c r="X453" s="63">
        <v>49611.385799999989</v>
      </c>
      <c r="Y453" s="61">
        <f t="shared" si="120"/>
        <v>66148.514399999985</v>
      </c>
    </row>
    <row r="454" spans="1:25" s="11" customFormat="1" x14ac:dyDescent="0.25">
      <c r="A454" s="96" t="s">
        <v>375</v>
      </c>
      <c r="B454" s="47">
        <v>1325</v>
      </c>
      <c r="C454" s="48">
        <v>4</v>
      </c>
      <c r="D454" s="49" t="s">
        <v>376</v>
      </c>
      <c r="E454" s="54">
        <v>4310</v>
      </c>
      <c r="F454" s="49" t="s">
        <v>372</v>
      </c>
      <c r="G454" s="49" t="s">
        <v>373</v>
      </c>
      <c r="H454" s="82" t="s">
        <v>43</v>
      </c>
      <c r="I454" s="54">
        <v>1</v>
      </c>
      <c r="J454" s="54">
        <v>1</v>
      </c>
      <c r="K454" s="55" t="s">
        <v>116</v>
      </c>
      <c r="L454" s="56"/>
      <c r="M454" s="57">
        <v>0</v>
      </c>
      <c r="N454" s="58">
        <v>0</v>
      </c>
      <c r="O454" s="132">
        <v>0</v>
      </c>
      <c r="P454" s="100">
        <f t="shared" si="137"/>
        <v>0</v>
      </c>
      <c r="Q454" s="59">
        <v>0</v>
      </c>
      <c r="R454" s="59">
        <f t="shared" si="138"/>
        <v>0</v>
      </c>
      <c r="S454" s="60">
        <v>0</v>
      </c>
      <c r="T454" s="61">
        <f t="shared" si="140"/>
        <v>0</v>
      </c>
      <c r="U454" s="124">
        <f>R454</f>
        <v>0</v>
      </c>
      <c r="V454" s="125">
        <v>18690.38</v>
      </c>
      <c r="W454" s="124">
        <f t="shared" si="139"/>
        <v>18690.38</v>
      </c>
      <c r="X454" s="63">
        <v>17568.957200000001</v>
      </c>
      <c r="Y454" s="61">
        <f t="shared" si="120"/>
        <v>17568.957200000001</v>
      </c>
    </row>
    <row r="455" spans="1:25" s="26" customFormat="1" ht="30" x14ac:dyDescent="0.25">
      <c r="A455" s="68"/>
      <c r="B455" s="66"/>
      <c r="C455" s="67"/>
      <c r="D455" s="68"/>
      <c r="E455" s="73" t="s">
        <v>377</v>
      </c>
      <c r="F455" s="68" t="s">
        <v>372</v>
      </c>
      <c r="G455" s="68"/>
      <c r="H455" s="85" t="s">
        <v>43</v>
      </c>
      <c r="I455" s="73"/>
      <c r="J455" s="73"/>
      <c r="K455" s="74"/>
      <c r="L455" s="75">
        <v>96057</v>
      </c>
      <c r="M455" s="120">
        <f t="shared" ref="M455:X455" si="141">SUM(M448:M454)</f>
        <v>0</v>
      </c>
      <c r="N455" s="77">
        <f t="shared" si="141"/>
        <v>0</v>
      </c>
      <c r="O455" s="121">
        <f t="shared" si="141"/>
        <v>0</v>
      </c>
      <c r="P455" s="76">
        <f t="shared" si="141"/>
        <v>0</v>
      </c>
      <c r="Q455" s="76">
        <f t="shared" si="141"/>
        <v>96057</v>
      </c>
      <c r="R455" s="76">
        <f t="shared" si="141"/>
        <v>96057</v>
      </c>
      <c r="S455" s="77">
        <f t="shared" si="141"/>
        <v>16537.128599999996</v>
      </c>
      <c r="T455" s="78">
        <f t="shared" si="140"/>
        <v>16537.128599999996</v>
      </c>
      <c r="U455" s="76">
        <f t="shared" si="141"/>
        <v>96057</v>
      </c>
      <c r="V455" s="76">
        <f t="shared" si="141"/>
        <v>72458.880000000005</v>
      </c>
      <c r="W455" s="76">
        <f t="shared" si="141"/>
        <v>96056.57</v>
      </c>
      <c r="X455" s="77">
        <f t="shared" si="141"/>
        <v>117380.57299999999</v>
      </c>
      <c r="Y455" s="78">
        <f t="shared" si="120"/>
        <v>133917.70159999997</v>
      </c>
    </row>
    <row r="456" spans="1:25" s="11" customFormat="1" x14ac:dyDescent="0.25">
      <c r="A456" s="46"/>
      <c r="B456" s="47">
        <v>2891</v>
      </c>
      <c r="C456" s="48"/>
      <c r="D456" s="49" t="s">
        <v>378</v>
      </c>
      <c r="E456" s="137" t="s">
        <v>379</v>
      </c>
      <c r="F456" s="138" t="s">
        <v>380</v>
      </c>
      <c r="G456" s="138" t="s">
        <v>381</v>
      </c>
      <c r="H456" s="139" t="s">
        <v>106</v>
      </c>
      <c r="I456" s="137">
        <v>1</v>
      </c>
      <c r="J456" s="137">
        <v>8</v>
      </c>
      <c r="K456" s="55" t="s">
        <v>96</v>
      </c>
      <c r="L456" s="140"/>
      <c r="M456" s="57">
        <v>0</v>
      </c>
      <c r="N456" s="58">
        <v>0</v>
      </c>
      <c r="O456" s="132">
        <v>0</v>
      </c>
      <c r="P456" s="100">
        <f t="shared" ref="P456:P463" si="142">M456</f>
        <v>0</v>
      </c>
      <c r="Q456" s="59">
        <v>0</v>
      </c>
      <c r="R456" s="59">
        <f t="shared" ref="R456:R463" si="143">P456+Q456</f>
        <v>0</v>
      </c>
      <c r="S456" s="60">
        <v>0</v>
      </c>
      <c r="T456" s="61">
        <f t="shared" si="140"/>
        <v>0</v>
      </c>
      <c r="U456" s="62">
        <f t="shared" ref="U456:U463" si="144">R456</f>
        <v>0</v>
      </c>
      <c r="V456" s="62">
        <v>0</v>
      </c>
      <c r="W456" s="62">
        <f t="shared" ref="W456:W463" si="145">R456+V456</f>
        <v>0</v>
      </c>
      <c r="X456" s="63">
        <v>0</v>
      </c>
      <c r="Y456" s="61">
        <f t="shared" si="120"/>
        <v>0</v>
      </c>
    </row>
    <row r="457" spans="1:25" s="11" customFormat="1" x14ac:dyDescent="0.25">
      <c r="A457" s="46"/>
      <c r="B457" s="47"/>
      <c r="C457" s="48"/>
      <c r="D457" s="49" t="s">
        <v>382</v>
      </c>
      <c r="E457" s="137" t="s">
        <v>379</v>
      </c>
      <c r="F457" s="138" t="s">
        <v>380</v>
      </c>
      <c r="G457" s="138" t="s">
        <v>381</v>
      </c>
      <c r="H457" s="139" t="s">
        <v>106</v>
      </c>
      <c r="I457" s="137">
        <v>1</v>
      </c>
      <c r="J457" s="137">
        <v>8</v>
      </c>
      <c r="K457" s="55" t="s">
        <v>96</v>
      </c>
      <c r="L457" s="140"/>
      <c r="M457" s="57">
        <v>0</v>
      </c>
      <c r="N457" s="58">
        <v>0</v>
      </c>
      <c r="O457" s="132">
        <v>0</v>
      </c>
      <c r="P457" s="100">
        <f t="shared" si="142"/>
        <v>0</v>
      </c>
      <c r="Q457" s="59">
        <v>0</v>
      </c>
      <c r="R457" s="59">
        <f t="shared" si="143"/>
        <v>0</v>
      </c>
      <c r="S457" s="60">
        <v>0</v>
      </c>
      <c r="T457" s="61">
        <f t="shared" si="140"/>
        <v>0</v>
      </c>
      <c r="U457" s="62">
        <f t="shared" si="144"/>
        <v>0</v>
      </c>
      <c r="V457" s="62">
        <v>0</v>
      </c>
      <c r="W457" s="62">
        <f t="shared" si="145"/>
        <v>0</v>
      </c>
      <c r="X457" s="63">
        <v>0</v>
      </c>
      <c r="Y457" s="61">
        <f t="shared" ref="Y457:Y517" si="146">SUM(T457,X457)</f>
        <v>0</v>
      </c>
    </row>
    <row r="458" spans="1:25" s="141" customFormat="1" x14ac:dyDescent="0.25">
      <c r="A458" s="46"/>
      <c r="B458" s="47"/>
      <c r="C458" s="48"/>
      <c r="D458" s="49" t="s">
        <v>383</v>
      </c>
      <c r="E458" s="137" t="s">
        <v>379</v>
      </c>
      <c r="F458" s="138" t="s">
        <v>380</v>
      </c>
      <c r="G458" s="138" t="s">
        <v>381</v>
      </c>
      <c r="H458" s="139" t="s">
        <v>106</v>
      </c>
      <c r="I458" s="137">
        <v>1</v>
      </c>
      <c r="J458" s="137">
        <v>8</v>
      </c>
      <c r="K458" s="55" t="s">
        <v>96</v>
      </c>
      <c r="L458" s="140"/>
      <c r="M458" s="57">
        <v>0</v>
      </c>
      <c r="N458" s="58">
        <v>0</v>
      </c>
      <c r="O458" s="132">
        <v>0</v>
      </c>
      <c r="P458" s="100">
        <f t="shared" si="142"/>
        <v>0</v>
      </c>
      <c r="Q458" s="59">
        <v>0</v>
      </c>
      <c r="R458" s="59">
        <f t="shared" si="143"/>
        <v>0</v>
      </c>
      <c r="S458" s="60">
        <v>0</v>
      </c>
      <c r="T458" s="61">
        <f t="shared" si="140"/>
        <v>0</v>
      </c>
      <c r="U458" s="62">
        <f t="shared" si="144"/>
        <v>0</v>
      </c>
      <c r="V458" s="62">
        <v>0</v>
      </c>
      <c r="W458" s="62">
        <f t="shared" si="145"/>
        <v>0</v>
      </c>
      <c r="X458" s="63">
        <v>0</v>
      </c>
      <c r="Y458" s="61">
        <f t="shared" si="146"/>
        <v>0</v>
      </c>
    </row>
    <row r="459" spans="1:25" s="141" customFormat="1" x14ac:dyDescent="0.25">
      <c r="A459" s="46"/>
      <c r="B459" s="47"/>
      <c r="C459" s="48"/>
      <c r="D459" s="49" t="s">
        <v>255</v>
      </c>
      <c r="E459" s="137" t="s">
        <v>379</v>
      </c>
      <c r="F459" s="138" t="s">
        <v>380</v>
      </c>
      <c r="G459" s="138" t="s">
        <v>381</v>
      </c>
      <c r="H459" s="139" t="s">
        <v>106</v>
      </c>
      <c r="I459" s="137">
        <v>1</v>
      </c>
      <c r="J459" s="137">
        <v>8</v>
      </c>
      <c r="K459" s="55" t="s">
        <v>96</v>
      </c>
      <c r="L459" s="140"/>
      <c r="M459" s="57">
        <v>0</v>
      </c>
      <c r="N459" s="58">
        <v>0</v>
      </c>
      <c r="O459" s="59">
        <v>0</v>
      </c>
      <c r="P459" s="100">
        <f t="shared" si="142"/>
        <v>0</v>
      </c>
      <c r="Q459" s="59">
        <v>0</v>
      </c>
      <c r="R459" s="59">
        <f t="shared" si="143"/>
        <v>0</v>
      </c>
      <c r="S459" s="60">
        <v>0</v>
      </c>
      <c r="T459" s="61">
        <f t="shared" si="140"/>
        <v>0</v>
      </c>
      <c r="U459" s="62">
        <f t="shared" si="144"/>
        <v>0</v>
      </c>
      <c r="V459" s="62">
        <v>0</v>
      </c>
      <c r="W459" s="62">
        <f t="shared" si="145"/>
        <v>0</v>
      </c>
      <c r="X459" s="63">
        <v>0</v>
      </c>
      <c r="Y459" s="61">
        <f t="shared" si="146"/>
        <v>0</v>
      </c>
    </row>
    <row r="460" spans="1:25" s="141" customFormat="1" x14ac:dyDescent="0.25">
      <c r="A460" s="46"/>
      <c r="B460" s="47"/>
      <c r="C460" s="48"/>
      <c r="D460" s="11" t="s">
        <v>384</v>
      </c>
      <c r="E460" s="142" t="s">
        <v>379</v>
      </c>
      <c r="F460" s="143" t="s">
        <v>380</v>
      </c>
      <c r="G460" s="144" t="s">
        <v>381</v>
      </c>
      <c r="H460" s="145" t="s">
        <v>106</v>
      </c>
      <c r="I460" s="142">
        <v>1</v>
      </c>
      <c r="J460" s="142">
        <v>8</v>
      </c>
      <c r="K460" s="55" t="s">
        <v>96</v>
      </c>
      <c r="L460" s="146"/>
      <c r="M460" s="57">
        <v>0</v>
      </c>
      <c r="N460" s="58">
        <v>0</v>
      </c>
      <c r="O460" s="59">
        <v>0</v>
      </c>
      <c r="P460" s="100">
        <f t="shared" si="142"/>
        <v>0</v>
      </c>
      <c r="Q460" s="59">
        <v>0</v>
      </c>
      <c r="R460" s="59">
        <f t="shared" si="143"/>
        <v>0</v>
      </c>
      <c r="S460" s="60">
        <v>0</v>
      </c>
      <c r="T460" s="61">
        <f t="shared" si="140"/>
        <v>0</v>
      </c>
      <c r="U460" s="62">
        <f t="shared" si="144"/>
        <v>0</v>
      </c>
      <c r="V460" s="62">
        <v>0</v>
      </c>
      <c r="W460" s="62">
        <f t="shared" si="145"/>
        <v>0</v>
      </c>
      <c r="X460" s="63">
        <v>0</v>
      </c>
      <c r="Y460" s="61">
        <f t="shared" si="146"/>
        <v>0</v>
      </c>
    </row>
    <row r="461" spans="1:25" s="141" customFormat="1" x14ac:dyDescent="0.25">
      <c r="A461" s="46"/>
      <c r="B461" s="47"/>
      <c r="C461" s="48"/>
      <c r="D461" s="49" t="s">
        <v>385</v>
      </c>
      <c r="E461" s="142" t="s">
        <v>379</v>
      </c>
      <c r="F461" s="138" t="s">
        <v>380</v>
      </c>
      <c r="G461" s="144" t="s">
        <v>381</v>
      </c>
      <c r="H461" s="145" t="s">
        <v>106</v>
      </c>
      <c r="I461" s="142">
        <v>1</v>
      </c>
      <c r="J461" s="142">
        <v>8</v>
      </c>
      <c r="K461" s="55" t="s">
        <v>96</v>
      </c>
      <c r="L461" s="146"/>
      <c r="M461" s="57">
        <v>0</v>
      </c>
      <c r="N461" s="58">
        <v>0</v>
      </c>
      <c r="O461" s="59">
        <v>0</v>
      </c>
      <c r="P461" s="100">
        <f t="shared" si="142"/>
        <v>0</v>
      </c>
      <c r="Q461" s="59">
        <v>0</v>
      </c>
      <c r="R461" s="59">
        <f t="shared" si="143"/>
        <v>0</v>
      </c>
      <c r="S461" s="60">
        <v>0</v>
      </c>
      <c r="T461" s="61">
        <f t="shared" si="140"/>
        <v>0</v>
      </c>
      <c r="U461" s="62">
        <f t="shared" si="144"/>
        <v>0</v>
      </c>
      <c r="V461" s="62">
        <v>0</v>
      </c>
      <c r="W461" s="62">
        <f t="shared" si="145"/>
        <v>0</v>
      </c>
      <c r="X461" s="63">
        <v>0</v>
      </c>
      <c r="Y461" s="61">
        <f t="shared" si="146"/>
        <v>0</v>
      </c>
    </row>
    <row r="462" spans="1:25" s="141" customFormat="1" x14ac:dyDescent="0.25">
      <c r="A462" s="46"/>
      <c r="B462" s="47"/>
      <c r="C462" s="48"/>
      <c r="D462" s="49" t="s">
        <v>374</v>
      </c>
      <c r="E462" s="142" t="s">
        <v>379</v>
      </c>
      <c r="F462" s="138" t="s">
        <v>380</v>
      </c>
      <c r="G462" s="144" t="s">
        <v>381</v>
      </c>
      <c r="H462" s="145" t="s">
        <v>106</v>
      </c>
      <c r="I462" s="142">
        <v>1</v>
      </c>
      <c r="J462" s="142">
        <v>8</v>
      </c>
      <c r="K462" s="55" t="s">
        <v>96</v>
      </c>
      <c r="L462" s="146"/>
      <c r="M462" s="57">
        <v>0</v>
      </c>
      <c r="N462" s="58">
        <v>0</v>
      </c>
      <c r="O462" s="59">
        <v>0</v>
      </c>
      <c r="P462" s="100">
        <f t="shared" si="142"/>
        <v>0</v>
      </c>
      <c r="Q462" s="59">
        <v>0</v>
      </c>
      <c r="R462" s="59">
        <f t="shared" si="143"/>
        <v>0</v>
      </c>
      <c r="S462" s="60">
        <v>0</v>
      </c>
      <c r="T462" s="61">
        <f t="shared" si="140"/>
        <v>0</v>
      </c>
      <c r="U462" s="62">
        <f t="shared" si="144"/>
        <v>0</v>
      </c>
      <c r="V462" s="62">
        <v>0</v>
      </c>
      <c r="W462" s="62">
        <f t="shared" si="145"/>
        <v>0</v>
      </c>
      <c r="X462" s="63">
        <v>0</v>
      </c>
      <c r="Y462" s="61">
        <f t="shared" si="146"/>
        <v>0</v>
      </c>
    </row>
    <row r="463" spans="1:25" s="141" customFormat="1" x14ac:dyDescent="0.25">
      <c r="A463" s="46"/>
      <c r="B463" s="47"/>
      <c r="C463" s="48"/>
      <c r="D463" s="49" t="s">
        <v>149</v>
      </c>
      <c r="E463" s="142" t="s">
        <v>379</v>
      </c>
      <c r="F463" s="138" t="s">
        <v>380</v>
      </c>
      <c r="G463" s="144" t="s">
        <v>381</v>
      </c>
      <c r="H463" s="145" t="s">
        <v>106</v>
      </c>
      <c r="I463" s="142">
        <v>1</v>
      </c>
      <c r="J463" s="142">
        <v>8</v>
      </c>
      <c r="K463" s="55" t="s">
        <v>96</v>
      </c>
      <c r="L463" s="146"/>
      <c r="M463" s="57">
        <v>0</v>
      </c>
      <c r="N463" s="58">
        <v>0</v>
      </c>
      <c r="O463" s="59">
        <v>0</v>
      </c>
      <c r="P463" s="100">
        <f t="shared" si="142"/>
        <v>0</v>
      </c>
      <c r="Q463" s="59">
        <v>0</v>
      </c>
      <c r="R463" s="59">
        <f t="shared" si="143"/>
        <v>0</v>
      </c>
      <c r="S463" s="60">
        <v>0</v>
      </c>
      <c r="T463" s="61">
        <f t="shared" si="140"/>
        <v>0</v>
      </c>
      <c r="U463" s="62">
        <f t="shared" si="144"/>
        <v>0</v>
      </c>
      <c r="V463" s="62">
        <v>0</v>
      </c>
      <c r="W463" s="62">
        <f t="shared" si="145"/>
        <v>0</v>
      </c>
      <c r="X463" s="63">
        <v>0</v>
      </c>
      <c r="Y463" s="61">
        <f t="shared" si="146"/>
        <v>0</v>
      </c>
    </row>
    <row r="464" spans="1:25" s="141" customFormat="1" ht="30" x14ac:dyDescent="0.25">
      <c r="A464" s="147"/>
      <c r="B464" s="148"/>
      <c r="C464" s="149"/>
      <c r="D464" s="147"/>
      <c r="E464" s="112" t="s">
        <v>386</v>
      </c>
      <c r="F464" s="68" t="s">
        <v>380</v>
      </c>
      <c r="G464" s="113"/>
      <c r="H464" s="114" t="s">
        <v>106</v>
      </c>
      <c r="I464" s="150"/>
      <c r="J464" s="150"/>
      <c r="K464" s="151"/>
      <c r="L464" s="152"/>
      <c r="M464" s="153">
        <f t="shared" ref="M464:X464" si="147">SUM(M456:M463)</f>
        <v>0</v>
      </c>
      <c r="N464" s="154">
        <f t="shared" si="147"/>
        <v>0</v>
      </c>
      <c r="O464" s="155">
        <f t="shared" si="147"/>
        <v>0</v>
      </c>
      <c r="P464" s="155">
        <f t="shared" si="147"/>
        <v>0</v>
      </c>
      <c r="Q464" s="155">
        <f t="shared" si="147"/>
        <v>0</v>
      </c>
      <c r="R464" s="155">
        <f t="shared" si="147"/>
        <v>0</v>
      </c>
      <c r="S464" s="155">
        <f t="shared" si="147"/>
        <v>0</v>
      </c>
      <c r="T464" s="78">
        <f t="shared" si="140"/>
        <v>0</v>
      </c>
      <c r="U464" s="155">
        <f t="shared" si="147"/>
        <v>0</v>
      </c>
      <c r="V464" s="155">
        <f t="shared" si="147"/>
        <v>0</v>
      </c>
      <c r="W464" s="155">
        <f t="shared" si="147"/>
        <v>0</v>
      </c>
      <c r="X464" s="154">
        <f t="shared" si="147"/>
        <v>0</v>
      </c>
      <c r="Y464" s="78">
        <f t="shared" si="146"/>
        <v>0</v>
      </c>
    </row>
    <row r="465" spans="1:25" s="141" customFormat="1" x14ac:dyDescent="0.25">
      <c r="A465" s="46">
        <v>690</v>
      </c>
      <c r="B465" s="47">
        <v>4490</v>
      </c>
      <c r="C465" s="48"/>
      <c r="D465" s="49" t="s">
        <v>387</v>
      </c>
      <c r="E465" s="142" t="s">
        <v>388</v>
      </c>
      <c r="F465" s="144" t="s">
        <v>389</v>
      </c>
      <c r="G465" s="144" t="s">
        <v>390</v>
      </c>
      <c r="H465" s="145" t="s">
        <v>106</v>
      </c>
      <c r="I465" s="142">
        <v>1</v>
      </c>
      <c r="J465" s="142">
        <v>8</v>
      </c>
      <c r="K465" s="55" t="s">
        <v>96</v>
      </c>
      <c r="L465" s="146"/>
      <c r="M465" s="57">
        <v>0</v>
      </c>
      <c r="N465" s="58">
        <v>0</v>
      </c>
      <c r="O465" s="59">
        <v>0</v>
      </c>
      <c r="P465" s="59">
        <f>M465</f>
        <v>0</v>
      </c>
      <c r="Q465" s="59">
        <v>0</v>
      </c>
      <c r="R465" s="59">
        <f>P465+Q465</f>
        <v>0</v>
      </c>
      <c r="S465" s="60"/>
      <c r="T465" s="61">
        <f t="shared" si="140"/>
        <v>0</v>
      </c>
      <c r="U465" s="62">
        <f>R465</f>
        <v>0</v>
      </c>
      <c r="V465" s="62">
        <v>0</v>
      </c>
      <c r="W465" s="62">
        <f>R465+V465</f>
        <v>0</v>
      </c>
      <c r="X465" s="63">
        <v>0</v>
      </c>
      <c r="Y465" s="61">
        <f t="shared" si="146"/>
        <v>0</v>
      </c>
    </row>
    <row r="466" spans="1:25" s="11" customFormat="1" ht="30" x14ac:dyDescent="0.25">
      <c r="A466" s="147"/>
      <c r="B466" s="148"/>
      <c r="C466" s="149"/>
      <c r="D466" s="147"/>
      <c r="E466" s="112" t="s">
        <v>391</v>
      </c>
      <c r="F466" s="113" t="s">
        <v>389</v>
      </c>
      <c r="G466" s="113"/>
      <c r="H466" s="114" t="s">
        <v>106</v>
      </c>
      <c r="I466" s="150"/>
      <c r="J466" s="150"/>
      <c r="K466" s="151"/>
      <c r="L466" s="152"/>
      <c r="M466" s="153">
        <f t="shared" ref="M466:X466" si="148">SUM(M465)</f>
        <v>0</v>
      </c>
      <c r="N466" s="154">
        <f t="shared" si="148"/>
        <v>0</v>
      </c>
      <c r="O466" s="155">
        <f t="shared" si="148"/>
        <v>0</v>
      </c>
      <c r="P466" s="155">
        <f t="shared" si="148"/>
        <v>0</v>
      </c>
      <c r="Q466" s="155">
        <f t="shared" si="148"/>
        <v>0</v>
      </c>
      <c r="R466" s="155">
        <f t="shared" si="148"/>
        <v>0</v>
      </c>
      <c r="S466" s="155">
        <f t="shared" si="148"/>
        <v>0</v>
      </c>
      <c r="T466" s="78">
        <f t="shared" si="140"/>
        <v>0</v>
      </c>
      <c r="U466" s="155">
        <f t="shared" si="148"/>
        <v>0</v>
      </c>
      <c r="V466" s="155">
        <f t="shared" si="148"/>
        <v>0</v>
      </c>
      <c r="W466" s="155">
        <f t="shared" si="148"/>
        <v>0</v>
      </c>
      <c r="X466" s="155">
        <f t="shared" si="148"/>
        <v>0</v>
      </c>
      <c r="Y466" s="78">
        <f t="shared" si="146"/>
        <v>0</v>
      </c>
    </row>
    <row r="467" spans="1:25" s="141" customFormat="1" x14ac:dyDescent="0.25">
      <c r="A467" s="46">
        <v>82</v>
      </c>
      <c r="B467" s="47">
        <v>1349</v>
      </c>
      <c r="C467" s="48">
        <v>4</v>
      </c>
      <c r="D467" s="49" t="s">
        <v>48</v>
      </c>
      <c r="E467" s="142" t="s">
        <v>392</v>
      </c>
      <c r="F467" s="144" t="s">
        <v>393</v>
      </c>
      <c r="G467" s="144" t="s">
        <v>394</v>
      </c>
      <c r="H467" s="145" t="s">
        <v>106</v>
      </c>
      <c r="I467" s="142">
        <v>1</v>
      </c>
      <c r="J467" s="142">
        <v>8</v>
      </c>
      <c r="K467" s="55" t="s">
        <v>96</v>
      </c>
      <c r="L467" s="146"/>
      <c r="M467" s="57">
        <v>0</v>
      </c>
      <c r="N467" s="58">
        <v>0</v>
      </c>
      <c r="O467" s="59">
        <v>0</v>
      </c>
      <c r="P467" s="59">
        <f>M467</f>
        <v>0</v>
      </c>
      <c r="Q467" s="59">
        <v>0</v>
      </c>
      <c r="R467" s="59">
        <f>P467+Q467</f>
        <v>0</v>
      </c>
      <c r="S467" s="60">
        <v>0</v>
      </c>
      <c r="T467" s="61">
        <f t="shared" si="140"/>
        <v>0</v>
      </c>
      <c r="U467" s="156">
        <f>R467</f>
        <v>0</v>
      </c>
      <c r="V467" s="124">
        <v>15964.06</v>
      </c>
      <c r="W467" s="124">
        <f>U467+V467</f>
        <v>15964.06</v>
      </c>
      <c r="X467" s="63">
        <v>0</v>
      </c>
      <c r="Y467" s="61">
        <f t="shared" si="146"/>
        <v>0</v>
      </c>
    </row>
    <row r="468" spans="1:25" s="141" customFormat="1" x14ac:dyDescent="0.25">
      <c r="A468" s="46">
        <v>82</v>
      </c>
      <c r="B468" s="47">
        <v>1349</v>
      </c>
      <c r="C468" s="48">
        <v>4</v>
      </c>
      <c r="D468" s="49" t="s">
        <v>48</v>
      </c>
      <c r="E468" s="142" t="s">
        <v>392</v>
      </c>
      <c r="F468" s="144" t="s">
        <v>393</v>
      </c>
      <c r="G468" s="144" t="s">
        <v>394</v>
      </c>
      <c r="H468" s="145" t="s">
        <v>106</v>
      </c>
      <c r="I468" s="142">
        <v>1</v>
      </c>
      <c r="J468" s="142">
        <v>1</v>
      </c>
      <c r="K468" s="55" t="s">
        <v>116</v>
      </c>
      <c r="L468" s="146"/>
      <c r="M468" s="57">
        <v>0</v>
      </c>
      <c r="N468" s="58">
        <v>0</v>
      </c>
      <c r="O468" s="59">
        <v>0</v>
      </c>
      <c r="P468" s="59">
        <f>M468</f>
        <v>0</v>
      </c>
      <c r="Q468" s="59">
        <v>0</v>
      </c>
      <c r="R468" s="59">
        <f>P468+Q468</f>
        <v>0</v>
      </c>
      <c r="S468" s="60">
        <v>0</v>
      </c>
      <c r="T468" s="61">
        <f t="shared" si="140"/>
        <v>0</v>
      </c>
      <c r="U468" s="156">
        <v>0</v>
      </c>
      <c r="V468" s="124">
        <v>2311.64</v>
      </c>
      <c r="W468" s="124">
        <f t="shared" ref="W468:W471" si="149">U468+V468</f>
        <v>2311.64</v>
      </c>
      <c r="X468" s="63">
        <v>0</v>
      </c>
      <c r="Y468" s="61">
        <f t="shared" si="146"/>
        <v>0</v>
      </c>
    </row>
    <row r="469" spans="1:25" s="141" customFormat="1" x14ac:dyDescent="0.25">
      <c r="A469" s="46">
        <v>82</v>
      </c>
      <c r="B469" s="47">
        <v>1349</v>
      </c>
      <c r="C469" s="48">
        <v>0</v>
      </c>
      <c r="D469" s="49" t="s">
        <v>395</v>
      </c>
      <c r="E469" s="142" t="s">
        <v>392</v>
      </c>
      <c r="F469" s="144" t="s">
        <v>393</v>
      </c>
      <c r="G469" s="144" t="s">
        <v>396</v>
      </c>
      <c r="H469" s="145" t="s">
        <v>106</v>
      </c>
      <c r="I469" s="142">
        <v>1</v>
      </c>
      <c r="J469" s="142">
        <v>1</v>
      </c>
      <c r="K469" s="55" t="s">
        <v>116</v>
      </c>
      <c r="L469" s="146"/>
      <c r="M469" s="57">
        <v>0</v>
      </c>
      <c r="N469" s="58">
        <v>0</v>
      </c>
      <c r="O469" s="59">
        <v>0</v>
      </c>
      <c r="P469" s="59">
        <f>M469</f>
        <v>0</v>
      </c>
      <c r="Q469" s="59">
        <v>0</v>
      </c>
      <c r="R469" s="59">
        <f>P469+Q469</f>
        <v>0</v>
      </c>
      <c r="S469" s="60">
        <v>0</v>
      </c>
      <c r="T469" s="61">
        <f t="shared" si="140"/>
        <v>0</v>
      </c>
      <c r="U469" s="156">
        <v>0</v>
      </c>
      <c r="V469" s="124">
        <v>20564.93</v>
      </c>
      <c r="W469" s="124">
        <f t="shared" si="149"/>
        <v>20564.93</v>
      </c>
      <c r="X469" s="63">
        <v>0</v>
      </c>
      <c r="Y469" s="61">
        <f t="shared" si="146"/>
        <v>0</v>
      </c>
    </row>
    <row r="470" spans="1:25" s="11" customFormat="1" x14ac:dyDescent="0.25">
      <c r="A470" s="157" t="s">
        <v>397</v>
      </c>
      <c r="B470" s="158">
        <v>1360</v>
      </c>
      <c r="C470" s="159">
        <v>4</v>
      </c>
      <c r="D470" s="49" t="s">
        <v>47</v>
      </c>
      <c r="E470" s="137" t="s">
        <v>392</v>
      </c>
      <c r="F470" s="138" t="s">
        <v>393</v>
      </c>
      <c r="G470" s="138" t="s">
        <v>394</v>
      </c>
      <c r="H470" s="139" t="s">
        <v>106</v>
      </c>
      <c r="I470" s="137">
        <v>1</v>
      </c>
      <c r="J470" s="137">
        <v>1</v>
      </c>
      <c r="K470" s="55" t="s">
        <v>116</v>
      </c>
      <c r="L470" s="140"/>
      <c r="M470" s="57">
        <v>0</v>
      </c>
      <c r="N470" s="58">
        <v>0</v>
      </c>
      <c r="O470" s="59">
        <v>0</v>
      </c>
      <c r="P470" s="59">
        <f>M470</f>
        <v>0</v>
      </c>
      <c r="Q470" s="59">
        <v>0</v>
      </c>
      <c r="R470" s="59">
        <f>P470+Q470</f>
        <v>0</v>
      </c>
      <c r="S470" s="60">
        <v>0</v>
      </c>
      <c r="T470" s="61">
        <f t="shared" si="140"/>
        <v>0</v>
      </c>
      <c r="U470" s="156">
        <f>R470</f>
        <v>0</v>
      </c>
      <c r="V470" s="124">
        <v>1742.99</v>
      </c>
      <c r="W470" s="124">
        <f t="shared" si="149"/>
        <v>1742.99</v>
      </c>
      <c r="X470" s="63">
        <v>3276.8211999999999</v>
      </c>
      <c r="Y470" s="61">
        <f t="shared" si="146"/>
        <v>3276.8211999999999</v>
      </c>
    </row>
    <row r="471" spans="1:25" s="141" customFormat="1" x14ac:dyDescent="0.25">
      <c r="A471" s="157" t="s">
        <v>397</v>
      </c>
      <c r="B471" s="158">
        <v>1363</v>
      </c>
      <c r="C471" s="159">
        <v>4</v>
      </c>
      <c r="D471" s="49" t="s">
        <v>47</v>
      </c>
      <c r="E471" s="142" t="s">
        <v>392</v>
      </c>
      <c r="F471" s="144" t="s">
        <v>393</v>
      </c>
      <c r="G471" s="144" t="s">
        <v>394</v>
      </c>
      <c r="H471" s="145" t="s">
        <v>106</v>
      </c>
      <c r="I471" s="142">
        <v>1</v>
      </c>
      <c r="J471" s="142">
        <v>1</v>
      </c>
      <c r="K471" s="55" t="s">
        <v>116</v>
      </c>
      <c r="L471" s="146"/>
      <c r="M471" s="57">
        <v>0</v>
      </c>
      <c r="N471" s="58">
        <v>0</v>
      </c>
      <c r="O471" s="59">
        <v>0</v>
      </c>
      <c r="P471" s="59">
        <f>M471</f>
        <v>0</v>
      </c>
      <c r="Q471" s="59">
        <v>0</v>
      </c>
      <c r="R471" s="59">
        <f>P471+Q471</f>
        <v>0</v>
      </c>
      <c r="S471" s="60">
        <v>0</v>
      </c>
      <c r="T471" s="61">
        <f t="shared" si="140"/>
        <v>0</v>
      </c>
      <c r="U471" s="156">
        <f>R471</f>
        <v>0</v>
      </c>
      <c r="V471" s="124">
        <v>6971.95</v>
      </c>
      <c r="W471" s="124">
        <f t="shared" si="149"/>
        <v>6971.95</v>
      </c>
      <c r="X471" s="63">
        <v>13107.266</v>
      </c>
      <c r="Y471" s="61">
        <f t="shared" si="146"/>
        <v>13107.266</v>
      </c>
    </row>
    <row r="472" spans="1:25" s="165" customFormat="1" ht="30" x14ac:dyDescent="0.25">
      <c r="A472" s="113"/>
      <c r="B472" s="160"/>
      <c r="C472" s="161"/>
      <c r="D472" s="68"/>
      <c r="E472" s="112" t="s">
        <v>398</v>
      </c>
      <c r="F472" s="113" t="s">
        <v>393</v>
      </c>
      <c r="G472" s="113"/>
      <c r="H472" s="114" t="s">
        <v>106</v>
      </c>
      <c r="I472" s="112"/>
      <c r="J472" s="112"/>
      <c r="K472" s="162"/>
      <c r="L472" s="163">
        <v>47556</v>
      </c>
      <c r="M472" s="120">
        <f t="shared" ref="M472:X472" si="150">SUM(M467:M471)</f>
        <v>0</v>
      </c>
      <c r="N472" s="77">
        <f t="shared" si="150"/>
        <v>0</v>
      </c>
      <c r="O472" s="76">
        <f t="shared" si="150"/>
        <v>0</v>
      </c>
      <c r="P472" s="76">
        <f t="shared" si="150"/>
        <v>0</v>
      </c>
      <c r="Q472" s="76">
        <f t="shared" si="150"/>
        <v>0</v>
      </c>
      <c r="R472" s="76">
        <f t="shared" si="150"/>
        <v>0</v>
      </c>
      <c r="S472" s="76">
        <f t="shared" si="150"/>
        <v>0</v>
      </c>
      <c r="T472" s="78">
        <f t="shared" si="140"/>
        <v>0</v>
      </c>
      <c r="U472" s="164">
        <f t="shared" si="150"/>
        <v>0</v>
      </c>
      <c r="V472" s="76">
        <f t="shared" si="150"/>
        <v>47555.57</v>
      </c>
      <c r="W472" s="76">
        <f t="shared" si="150"/>
        <v>47555.57</v>
      </c>
      <c r="X472" s="77">
        <f t="shared" si="150"/>
        <v>16384.087199999998</v>
      </c>
      <c r="Y472" s="78">
        <f t="shared" si="146"/>
        <v>16384.087199999998</v>
      </c>
    </row>
    <row r="473" spans="1:25" s="141" customFormat="1" x14ac:dyDescent="0.25">
      <c r="A473" s="166">
        <v>402</v>
      </c>
      <c r="B473" s="167">
        <v>3151</v>
      </c>
      <c r="C473" s="168">
        <v>4</v>
      </c>
      <c r="D473" s="49" t="s">
        <v>399</v>
      </c>
      <c r="E473" s="142" t="s">
        <v>400</v>
      </c>
      <c r="F473" s="144" t="s">
        <v>401</v>
      </c>
      <c r="G473" s="144" t="s">
        <v>402</v>
      </c>
      <c r="H473" s="145" t="s">
        <v>106</v>
      </c>
      <c r="I473" s="142">
        <v>1</v>
      </c>
      <c r="J473" s="142">
        <v>1</v>
      </c>
      <c r="K473" s="55" t="s">
        <v>116</v>
      </c>
      <c r="L473" s="146"/>
      <c r="M473" s="57">
        <v>0</v>
      </c>
      <c r="N473" s="58">
        <v>0</v>
      </c>
      <c r="O473" s="59">
        <v>0</v>
      </c>
      <c r="P473" s="59">
        <f t="shared" ref="P473:P479" si="151">M473</f>
        <v>0</v>
      </c>
      <c r="Q473" s="59">
        <v>0</v>
      </c>
      <c r="R473" s="59">
        <f t="shared" ref="R473:R479" si="152">P473+Q473</f>
        <v>0</v>
      </c>
      <c r="S473" s="60">
        <v>0</v>
      </c>
      <c r="T473" s="61">
        <f t="shared" si="140"/>
        <v>0</v>
      </c>
      <c r="U473" s="62">
        <f t="shared" ref="U473:U479" si="153">R473</f>
        <v>0</v>
      </c>
      <c r="V473" s="62">
        <v>2090.88</v>
      </c>
      <c r="W473" s="62">
        <f>U473+V473</f>
        <v>2090.88</v>
      </c>
      <c r="X473" s="63">
        <v>1965.4272000000001</v>
      </c>
      <c r="Y473" s="61">
        <f t="shared" si="146"/>
        <v>1965.4272000000001</v>
      </c>
    </row>
    <row r="474" spans="1:25" s="11" customFormat="1" x14ac:dyDescent="0.25">
      <c r="A474" s="166">
        <v>402</v>
      </c>
      <c r="B474" s="167">
        <v>3204</v>
      </c>
      <c r="C474" s="168">
        <v>4</v>
      </c>
      <c r="D474" s="49" t="s">
        <v>399</v>
      </c>
      <c r="E474" s="142" t="s">
        <v>400</v>
      </c>
      <c r="F474" s="144" t="s">
        <v>401</v>
      </c>
      <c r="G474" s="144" t="s">
        <v>402</v>
      </c>
      <c r="H474" s="145" t="s">
        <v>106</v>
      </c>
      <c r="I474" s="142">
        <v>1</v>
      </c>
      <c r="J474" s="142">
        <v>1</v>
      </c>
      <c r="K474" s="55" t="s">
        <v>116</v>
      </c>
      <c r="L474" s="146"/>
      <c r="M474" s="57">
        <v>0</v>
      </c>
      <c r="N474" s="58">
        <v>0</v>
      </c>
      <c r="O474" s="59">
        <v>0</v>
      </c>
      <c r="P474" s="59">
        <f t="shared" si="151"/>
        <v>0</v>
      </c>
      <c r="Q474" s="59">
        <v>0</v>
      </c>
      <c r="R474" s="59">
        <f t="shared" si="152"/>
        <v>0</v>
      </c>
      <c r="S474" s="60">
        <v>0</v>
      </c>
      <c r="T474" s="61">
        <f t="shared" si="140"/>
        <v>0</v>
      </c>
      <c r="U474" s="62">
        <f t="shared" si="153"/>
        <v>0</v>
      </c>
      <c r="V474" s="62">
        <v>2090.88</v>
      </c>
      <c r="W474" s="62">
        <f t="shared" ref="W474:W479" si="154">U474+V474</f>
        <v>2090.88</v>
      </c>
      <c r="X474" s="63">
        <v>1965.4272000000001</v>
      </c>
      <c r="Y474" s="61">
        <f t="shared" si="146"/>
        <v>1965.4272000000001</v>
      </c>
    </row>
    <row r="475" spans="1:25" s="11" customFormat="1" x14ac:dyDescent="0.25">
      <c r="A475" s="157">
        <v>402</v>
      </c>
      <c r="B475" s="158">
        <v>3266</v>
      </c>
      <c r="C475" s="159">
        <v>4</v>
      </c>
      <c r="D475" s="49" t="s">
        <v>399</v>
      </c>
      <c r="E475" s="142" t="s">
        <v>400</v>
      </c>
      <c r="F475" s="144" t="s">
        <v>401</v>
      </c>
      <c r="G475" s="144" t="s">
        <v>402</v>
      </c>
      <c r="H475" s="145" t="s">
        <v>106</v>
      </c>
      <c r="I475" s="142">
        <v>1</v>
      </c>
      <c r="J475" s="142">
        <v>1</v>
      </c>
      <c r="K475" s="55" t="s">
        <v>116</v>
      </c>
      <c r="L475" s="146"/>
      <c r="M475" s="57">
        <v>0</v>
      </c>
      <c r="N475" s="58">
        <v>0</v>
      </c>
      <c r="O475" s="59">
        <v>0</v>
      </c>
      <c r="P475" s="59">
        <f t="shared" si="151"/>
        <v>0</v>
      </c>
      <c r="Q475" s="59">
        <v>0</v>
      </c>
      <c r="R475" s="59">
        <f t="shared" si="152"/>
        <v>0</v>
      </c>
      <c r="S475" s="60">
        <v>0</v>
      </c>
      <c r="T475" s="61">
        <f t="shared" si="140"/>
        <v>0</v>
      </c>
      <c r="U475" s="62">
        <f t="shared" si="153"/>
        <v>0</v>
      </c>
      <c r="V475" s="62">
        <v>7666.56</v>
      </c>
      <c r="W475" s="62">
        <f t="shared" si="154"/>
        <v>7666.56</v>
      </c>
      <c r="X475" s="63">
        <v>7206.5663999999997</v>
      </c>
      <c r="Y475" s="61">
        <f t="shared" si="146"/>
        <v>7206.5663999999997</v>
      </c>
    </row>
    <row r="476" spans="1:25" s="11" customFormat="1" x14ac:dyDescent="0.25">
      <c r="A476" s="157">
        <v>402</v>
      </c>
      <c r="B476" s="158">
        <v>3271</v>
      </c>
      <c r="C476" s="159">
        <v>4</v>
      </c>
      <c r="D476" s="49" t="s">
        <v>399</v>
      </c>
      <c r="E476" s="137" t="s">
        <v>400</v>
      </c>
      <c r="F476" s="138" t="s">
        <v>401</v>
      </c>
      <c r="G476" s="138" t="s">
        <v>402</v>
      </c>
      <c r="H476" s="139" t="s">
        <v>106</v>
      </c>
      <c r="I476" s="137">
        <v>1</v>
      </c>
      <c r="J476" s="137">
        <v>1</v>
      </c>
      <c r="K476" s="55" t="s">
        <v>116</v>
      </c>
      <c r="L476" s="140"/>
      <c r="M476" s="57">
        <v>0</v>
      </c>
      <c r="N476" s="58">
        <v>0</v>
      </c>
      <c r="O476" s="59">
        <v>0</v>
      </c>
      <c r="P476" s="59">
        <f t="shared" si="151"/>
        <v>0</v>
      </c>
      <c r="Q476" s="59">
        <v>0</v>
      </c>
      <c r="R476" s="59">
        <f t="shared" si="152"/>
        <v>0</v>
      </c>
      <c r="S476" s="60">
        <v>0</v>
      </c>
      <c r="T476" s="61">
        <f t="shared" si="140"/>
        <v>0</v>
      </c>
      <c r="U476" s="62">
        <f t="shared" si="153"/>
        <v>0</v>
      </c>
      <c r="V476" s="62">
        <v>2323.1999999999998</v>
      </c>
      <c r="W476" s="62">
        <f t="shared" si="154"/>
        <v>2323.1999999999998</v>
      </c>
      <c r="X476" s="63">
        <v>2183.8079999999995</v>
      </c>
      <c r="Y476" s="61">
        <f t="shared" si="146"/>
        <v>2183.8079999999995</v>
      </c>
    </row>
    <row r="477" spans="1:25" s="11" customFormat="1" x14ac:dyDescent="0.25">
      <c r="A477" s="166">
        <v>402</v>
      </c>
      <c r="B477" s="167">
        <v>3278</v>
      </c>
      <c r="C477" s="168">
        <v>4</v>
      </c>
      <c r="D477" s="49" t="s">
        <v>399</v>
      </c>
      <c r="E477" s="142" t="s">
        <v>400</v>
      </c>
      <c r="F477" s="144" t="s">
        <v>401</v>
      </c>
      <c r="G477" s="144" t="s">
        <v>402</v>
      </c>
      <c r="H477" s="145" t="s">
        <v>106</v>
      </c>
      <c r="I477" s="142">
        <v>1</v>
      </c>
      <c r="J477" s="142">
        <v>1</v>
      </c>
      <c r="K477" s="55" t="s">
        <v>116</v>
      </c>
      <c r="L477" s="146"/>
      <c r="M477" s="57">
        <v>0</v>
      </c>
      <c r="N477" s="58">
        <v>0</v>
      </c>
      <c r="O477" s="59">
        <v>0</v>
      </c>
      <c r="P477" s="59">
        <f t="shared" si="151"/>
        <v>0</v>
      </c>
      <c r="Q477" s="59">
        <v>0</v>
      </c>
      <c r="R477" s="59">
        <f t="shared" si="152"/>
        <v>0</v>
      </c>
      <c r="S477" s="60">
        <v>0</v>
      </c>
      <c r="T477" s="61">
        <f t="shared" si="140"/>
        <v>0</v>
      </c>
      <c r="U477" s="62">
        <f t="shared" si="153"/>
        <v>0</v>
      </c>
      <c r="V477" s="62">
        <v>3717.12</v>
      </c>
      <c r="W477" s="62">
        <f t="shared" si="154"/>
        <v>3717.12</v>
      </c>
      <c r="X477" s="63">
        <v>3494.0927999999999</v>
      </c>
      <c r="Y477" s="61">
        <f t="shared" si="146"/>
        <v>3494.0927999999999</v>
      </c>
    </row>
    <row r="478" spans="1:25" s="11" customFormat="1" x14ac:dyDescent="0.25">
      <c r="A478" s="166">
        <v>402</v>
      </c>
      <c r="B478" s="167">
        <v>3282</v>
      </c>
      <c r="C478" s="168">
        <v>4</v>
      </c>
      <c r="D478" s="49" t="s">
        <v>399</v>
      </c>
      <c r="E478" s="142" t="s">
        <v>400</v>
      </c>
      <c r="F478" s="144" t="s">
        <v>401</v>
      </c>
      <c r="G478" s="144" t="s">
        <v>402</v>
      </c>
      <c r="H478" s="145" t="s">
        <v>106</v>
      </c>
      <c r="I478" s="142">
        <v>1</v>
      </c>
      <c r="J478" s="142">
        <v>1</v>
      </c>
      <c r="K478" s="55" t="s">
        <v>116</v>
      </c>
      <c r="L478" s="146"/>
      <c r="M478" s="57">
        <v>0</v>
      </c>
      <c r="N478" s="58">
        <v>0</v>
      </c>
      <c r="O478" s="59">
        <v>0</v>
      </c>
      <c r="P478" s="59">
        <f t="shared" si="151"/>
        <v>0</v>
      </c>
      <c r="Q478" s="59">
        <v>0</v>
      </c>
      <c r="R478" s="59">
        <f t="shared" si="152"/>
        <v>0</v>
      </c>
      <c r="S478" s="60">
        <v>0</v>
      </c>
      <c r="T478" s="61">
        <f t="shared" si="140"/>
        <v>0</v>
      </c>
      <c r="U478" s="62">
        <f t="shared" si="153"/>
        <v>0</v>
      </c>
      <c r="V478" s="62">
        <v>3949.44</v>
      </c>
      <c r="W478" s="62">
        <f t="shared" si="154"/>
        <v>3949.44</v>
      </c>
      <c r="X478" s="63">
        <v>3712.4735999999998</v>
      </c>
      <c r="Y478" s="61">
        <f t="shared" si="146"/>
        <v>3712.4735999999998</v>
      </c>
    </row>
    <row r="479" spans="1:25" s="11" customFormat="1" x14ac:dyDescent="0.25">
      <c r="A479" s="166">
        <v>402</v>
      </c>
      <c r="B479" s="167">
        <v>3283</v>
      </c>
      <c r="C479" s="168">
        <v>4</v>
      </c>
      <c r="D479" s="49" t="s">
        <v>399</v>
      </c>
      <c r="E479" s="142" t="s">
        <v>400</v>
      </c>
      <c r="F479" s="144" t="s">
        <v>401</v>
      </c>
      <c r="G479" s="144" t="s">
        <v>402</v>
      </c>
      <c r="H479" s="145" t="s">
        <v>106</v>
      </c>
      <c r="I479" s="142">
        <v>1</v>
      </c>
      <c r="J479" s="142">
        <v>1</v>
      </c>
      <c r="K479" s="55" t="s">
        <v>116</v>
      </c>
      <c r="L479" s="146"/>
      <c r="M479" s="57">
        <v>0</v>
      </c>
      <c r="N479" s="58">
        <v>0</v>
      </c>
      <c r="O479" s="59">
        <v>0</v>
      </c>
      <c r="P479" s="59">
        <f t="shared" si="151"/>
        <v>0</v>
      </c>
      <c r="Q479" s="59">
        <v>0</v>
      </c>
      <c r="R479" s="59">
        <f t="shared" si="152"/>
        <v>0</v>
      </c>
      <c r="S479" s="60">
        <v>0</v>
      </c>
      <c r="T479" s="61">
        <f t="shared" si="140"/>
        <v>0</v>
      </c>
      <c r="U479" s="62">
        <f t="shared" si="153"/>
        <v>0</v>
      </c>
      <c r="V479" s="62">
        <v>1393.92</v>
      </c>
      <c r="W479" s="62">
        <f t="shared" si="154"/>
        <v>1393.92</v>
      </c>
      <c r="X479" s="63">
        <v>1310.2847999999999</v>
      </c>
      <c r="Y479" s="61">
        <f t="shared" si="146"/>
        <v>1310.2847999999999</v>
      </c>
    </row>
    <row r="480" spans="1:25" s="26" customFormat="1" ht="30" x14ac:dyDescent="0.25">
      <c r="A480" s="113"/>
      <c r="B480" s="160"/>
      <c r="C480" s="161"/>
      <c r="D480" s="68"/>
      <c r="E480" s="112" t="s">
        <v>403</v>
      </c>
      <c r="F480" s="113" t="s">
        <v>401</v>
      </c>
      <c r="G480" s="113"/>
      <c r="H480" s="114" t="s">
        <v>106</v>
      </c>
      <c r="I480" s="112"/>
      <c r="J480" s="112"/>
      <c r="K480" s="162"/>
      <c r="L480" s="163">
        <v>23232</v>
      </c>
      <c r="M480" s="120">
        <f t="shared" ref="M480:X480" si="155">SUM(M473:M479)</f>
        <v>0</v>
      </c>
      <c r="N480" s="77">
        <f t="shared" si="155"/>
        <v>0</v>
      </c>
      <c r="O480" s="76">
        <f t="shared" si="155"/>
        <v>0</v>
      </c>
      <c r="P480" s="76">
        <f t="shared" si="155"/>
        <v>0</v>
      </c>
      <c r="Q480" s="76">
        <f t="shared" si="155"/>
        <v>0</v>
      </c>
      <c r="R480" s="76">
        <f t="shared" si="155"/>
        <v>0</v>
      </c>
      <c r="S480" s="76">
        <f t="shared" si="155"/>
        <v>0</v>
      </c>
      <c r="T480" s="78">
        <f t="shared" si="140"/>
        <v>0</v>
      </c>
      <c r="U480" s="76">
        <f t="shared" si="155"/>
        <v>0</v>
      </c>
      <c r="V480" s="76">
        <f t="shared" si="155"/>
        <v>23232</v>
      </c>
      <c r="W480" s="76">
        <f t="shared" si="155"/>
        <v>23232</v>
      </c>
      <c r="X480" s="77">
        <f t="shared" si="155"/>
        <v>21838.080000000002</v>
      </c>
      <c r="Y480" s="78">
        <f t="shared" si="146"/>
        <v>21838.080000000002</v>
      </c>
    </row>
    <row r="481" spans="1:25" s="11" customFormat="1" x14ac:dyDescent="0.25">
      <c r="A481" s="166">
        <v>402</v>
      </c>
      <c r="B481" s="167">
        <v>3206</v>
      </c>
      <c r="C481" s="168">
        <v>4</v>
      </c>
      <c r="D481" s="49" t="s">
        <v>399</v>
      </c>
      <c r="E481" s="142" t="s">
        <v>404</v>
      </c>
      <c r="F481" s="144" t="s">
        <v>405</v>
      </c>
      <c r="G481" s="144" t="s">
        <v>406</v>
      </c>
      <c r="H481" s="145" t="s">
        <v>106</v>
      </c>
      <c r="I481" s="142">
        <v>1</v>
      </c>
      <c r="J481" s="142">
        <v>1</v>
      </c>
      <c r="K481" s="55" t="s">
        <v>116</v>
      </c>
      <c r="L481" s="146"/>
      <c r="M481" s="57">
        <v>0</v>
      </c>
      <c r="N481" s="58">
        <v>0</v>
      </c>
      <c r="O481" s="59">
        <v>0</v>
      </c>
      <c r="P481" s="59">
        <v>0</v>
      </c>
      <c r="Q481" s="59">
        <v>0</v>
      </c>
      <c r="R481" s="59">
        <f>P481+Q481</f>
        <v>0</v>
      </c>
      <c r="S481" s="60">
        <v>0</v>
      </c>
      <c r="T481" s="61">
        <f t="shared" si="140"/>
        <v>0</v>
      </c>
      <c r="U481" s="62">
        <f>R481</f>
        <v>0</v>
      </c>
      <c r="V481" s="62">
        <v>286.08</v>
      </c>
      <c r="W481" s="62">
        <f>U481+V481</f>
        <v>286.08</v>
      </c>
      <c r="X481" s="63">
        <v>268.91519999999997</v>
      </c>
      <c r="Y481" s="61">
        <f t="shared" si="146"/>
        <v>268.91519999999997</v>
      </c>
    </row>
    <row r="482" spans="1:25" x14ac:dyDescent="0.25">
      <c r="A482" s="166">
        <v>402</v>
      </c>
      <c r="B482" s="167">
        <v>3209</v>
      </c>
      <c r="C482" s="168">
        <v>4</v>
      </c>
      <c r="D482" s="49" t="s">
        <v>399</v>
      </c>
      <c r="E482" s="142" t="s">
        <v>404</v>
      </c>
      <c r="F482" s="144" t="s">
        <v>405</v>
      </c>
      <c r="G482" s="144" t="s">
        <v>406</v>
      </c>
      <c r="H482" s="145" t="s">
        <v>106</v>
      </c>
      <c r="I482" s="142">
        <v>1</v>
      </c>
      <c r="J482" s="142">
        <v>1</v>
      </c>
      <c r="K482" s="55" t="s">
        <v>116</v>
      </c>
      <c r="L482" s="146"/>
      <c r="M482" s="57">
        <v>0</v>
      </c>
      <c r="N482" s="58">
        <v>0</v>
      </c>
      <c r="O482" s="59">
        <v>0</v>
      </c>
      <c r="P482" s="59">
        <v>0</v>
      </c>
      <c r="Q482" s="59">
        <v>0</v>
      </c>
      <c r="R482" s="59">
        <f>P482+Q482</f>
        <v>0</v>
      </c>
      <c r="S482" s="60">
        <v>0</v>
      </c>
      <c r="T482" s="61">
        <f t="shared" si="140"/>
        <v>0</v>
      </c>
      <c r="U482" s="62">
        <f>R482</f>
        <v>0</v>
      </c>
      <c r="V482" s="62">
        <v>6579.84</v>
      </c>
      <c r="W482" s="62">
        <f t="shared" ref="W482:W484" si="156">U482+V482</f>
        <v>6579.84</v>
      </c>
      <c r="X482" s="63">
        <v>6185.0495999999994</v>
      </c>
      <c r="Y482" s="61">
        <f t="shared" si="146"/>
        <v>6185.0495999999994</v>
      </c>
    </row>
    <row r="483" spans="1:25" s="11" customFormat="1" x14ac:dyDescent="0.25">
      <c r="A483" s="166">
        <v>402</v>
      </c>
      <c r="B483" s="167">
        <v>3266</v>
      </c>
      <c r="C483" s="168">
        <v>4</v>
      </c>
      <c r="D483" s="49" t="s">
        <v>399</v>
      </c>
      <c r="E483" s="142" t="s">
        <v>404</v>
      </c>
      <c r="F483" s="144" t="s">
        <v>405</v>
      </c>
      <c r="G483" s="144" t="s">
        <v>406</v>
      </c>
      <c r="H483" s="145" t="s">
        <v>106</v>
      </c>
      <c r="I483" s="142">
        <v>1</v>
      </c>
      <c r="J483" s="142">
        <v>1</v>
      </c>
      <c r="K483" s="55" t="s">
        <v>116</v>
      </c>
      <c r="L483" s="146"/>
      <c r="M483" s="57">
        <v>0</v>
      </c>
      <c r="N483" s="58">
        <v>0</v>
      </c>
      <c r="O483" s="59">
        <v>0</v>
      </c>
      <c r="P483" s="59">
        <v>0</v>
      </c>
      <c r="Q483" s="59">
        <v>0</v>
      </c>
      <c r="R483" s="59">
        <f>P483+Q483</f>
        <v>0</v>
      </c>
      <c r="S483" s="60">
        <v>0</v>
      </c>
      <c r="T483" s="61">
        <f t="shared" si="140"/>
        <v>0</v>
      </c>
      <c r="U483" s="62">
        <f>R483</f>
        <v>0</v>
      </c>
      <c r="V483" s="62">
        <v>14590.08</v>
      </c>
      <c r="W483" s="62">
        <f t="shared" si="156"/>
        <v>14590.08</v>
      </c>
      <c r="X483" s="63">
        <v>13714.6752</v>
      </c>
      <c r="Y483" s="61">
        <f t="shared" si="146"/>
        <v>13714.6752</v>
      </c>
    </row>
    <row r="484" spans="1:25" s="11" customFormat="1" x14ac:dyDescent="0.25">
      <c r="A484" s="157">
        <v>402</v>
      </c>
      <c r="B484" s="158">
        <v>3282</v>
      </c>
      <c r="C484" s="159">
        <v>4</v>
      </c>
      <c r="D484" s="49" t="s">
        <v>399</v>
      </c>
      <c r="E484" s="137" t="s">
        <v>404</v>
      </c>
      <c r="F484" s="138" t="s">
        <v>405</v>
      </c>
      <c r="G484" s="138" t="s">
        <v>406</v>
      </c>
      <c r="H484" s="139" t="s">
        <v>106</v>
      </c>
      <c r="I484" s="137">
        <v>1</v>
      </c>
      <c r="J484" s="137">
        <v>1</v>
      </c>
      <c r="K484" s="55" t="s">
        <v>116</v>
      </c>
      <c r="L484" s="140"/>
      <c r="M484" s="57">
        <v>0</v>
      </c>
      <c r="N484" s="58">
        <v>0</v>
      </c>
      <c r="O484" s="59">
        <v>0</v>
      </c>
      <c r="P484" s="59">
        <v>0</v>
      </c>
      <c r="Q484" s="59">
        <v>0</v>
      </c>
      <c r="R484" s="59">
        <f>P484+Q484</f>
        <v>0</v>
      </c>
      <c r="S484" s="60">
        <v>0</v>
      </c>
      <c r="T484" s="61">
        <f t="shared" si="140"/>
        <v>0</v>
      </c>
      <c r="U484" s="62">
        <f>R484</f>
        <v>0</v>
      </c>
      <c r="V484" s="62">
        <v>7152</v>
      </c>
      <c r="W484" s="62">
        <f t="shared" si="156"/>
        <v>7152</v>
      </c>
      <c r="X484" s="63">
        <v>6722.8799999999992</v>
      </c>
      <c r="Y484" s="61">
        <f t="shared" si="146"/>
        <v>6722.8799999999992</v>
      </c>
    </row>
    <row r="485" spans="1:25" s="26" customFormat="1" ht="30" x14ac:dyDescent="0.25">
      <c r="A485" s="113"/>
      <c r="B485" s="160"/>
      <c r="C485" s="161"/>
      <c r="D485" s="68"/>
      <c r="E485" s="112" t="s">
        <v>407</v>
      </c>
      <c r="F485" s="113" t="s">
        <v>405</v>
      </c>
      <c r="G485" s="113"/>
      <c r="H485" s="114" t="s">
        <v>106</v>
      </c>
      <c r="I485" s="112"/>
      <c r="J485" s="112"/>
      <c r="K485" s="162"/>
      <c r="L485" s="163">
        <v>28608</v>
      </c>
      <c r="M485" s="120">
        <f t="shared" ref="M485:X485" si="157">SUM(M481:M484)</f>
        <v>0</v>
      </c>
      <c r="N485" s="77">
        <f t="shared" si="157"/>
        <v>0</v>
      </c>
      <c r="O485" s="76">
        <f t="shared" si="157"/>
        <v>0</v>
      </c>
      <c r="P485" s="76">
        <f t="shared" si="157"/>
        <v>0</v>
      </c>
      <c r="Q485" s="76">
        <f t="shared" si="157"/>
        <v>0</v>
      </c>
      <c r="R485" s="76">
        <f t="shared" si="157"/>
        <v>0</v>
      </c>
      <c r="S485" s="76">
        <f t="shared" si="157"/>
        <v>0</v>
      </c>
      <c r="T485" s="78">
        <f t="shared" si="140"/>
        <v>0</v>
      </c>
      <c r="U485" s="76">
        <f t="shared" si="157"/>
        <v>0</v>
      </c>
      <c r="V485" s="76">
        <f t="shared" si="157"/>
        <v>28608</v>
      </c>
      <c r="W485" s="76">
        <f t="shared" si="157"/>
        <v>28608</v>
      </c>
      <c r="X485" s="77">
        <f t="shared" si="157"/>
        <v>26891.519999999997</v>
      </c>
      <c r="Y485" s="78">
        <f t="shared" si="146"/>
        <v>26891.519999999997</v>
      </c>
    </row>
    <row r="486" spans="1:25" s="11" customFormat="1" x14ac:dyDescent="0.25">
      <c r="A486" s="166">
        <v>407</v>
      </c>
      <c r="B486" s="167">
        <v>3228</v>
      </c>
      <c r="C486" s="168"/>
      <c r="D486" s="49" t="s">
        <v>115</v>
      </c>
      <c r="E486" s="142" t="s">
        <v>408</v>
      </c>
      <c r="F486" s="144" t="s">
        <v>409</v>
      </c>
      <c r="G486" s="144" t="s">
        <v>410</v>
      </c>
      <c r="H486" s="145" t="s">
        <v>106</v>
      </c>
      <c r="I486" s="142">
        <v>1</v>
      </c>
      <c r="J486" s="142">
        <v>8</v>
      </c>
      <c r="K486" s="55" t="s">
        <v>96</v>
      </c>
      <c r="L486" s="146"/>
      <c r="M486" s="57">
        <v>0</v>
      </c>
      <c r="N486" s="58">
        <v>0</v>
      </c>
      <c r="O486" s="59">
        <v>0</v>
      </c>
      <c r="P486" s="59">
        <v>0</v>
      </c>
      <c r="Q486" s="59">
        <v>0</v>
      </c>
      <c r="R486" s="59">
        <f>P486+Q486</f>
        <v>0</v>
      </c>
      <c r="S486" s="60"/>
      <c r="T486" s="61">
        <f t="shared" si="140"/>
        <v>0</v>
      </c>
      <c r="U486" s="62">
        <f>R486</f>
        <v>0</v>
      </c>
      <c r="V486" s="62">
        <v>0</v>
      </c>
      <c r="W486" s="62">
        <f>R486+V486</f>
        <v>0</v>
      </c>
      <c r="X486" s="63">
        <v>0</v>
      </c>
      <c r="Y486" s="61">
        <f t="shared" si="146"/>
        <v>0</v>
      </c>
    </row>
    <row r="487" spans="1:25" x14ac:dyDescent="0.25">
      <c r="A487" s="166">
        <v>407</v>
      </c>
      <c r="B487" s="167">
        <v>3233</v>
      </c>
      <c r="C487" s="168"/>
      <c r="D487" s="169" t="s">
        <v>117</v>
      </c>
      <c r="E487" s="142" t="s">
        <v>408</v>
      </c>
      <c r="F487" s="144" t="s">
        <v>409</v>
      </c>
      <c r="G487" s="144" t="s">
        <v>410</v>
      </c>
      <c r="H487" s="145" t="s">
        <v>106</v>
      </c>
      <c r="I487" s="142">
        <v>1</v>
      </c>
      <c r="J487" s="142">
        <v>8</v>
      </c>
      <c r="K487" s="55" t="s">
        <v>96</v>
      </c>
      <c r="L487" s="146"/>
      <c r="M487" s="57">
        <v>0</v>
      </c>
      <c r="N487" s="58">
        <v>0</v>
      </c>
      <c r="O487" s="59">
        <v>0</v>
      </c>
      <c r="P487" s="59">
        <v>0</v>
      </c>
      <c r="Q487" s="59">
        <v>0</v>
      </c>
      <c r="R487" s="59">
        <f>P487+Q487</f>
        <v>0</v>
      </c>
      <c r="S487" s="60"/>
      <c r="T487" s="61">
        <f t="shared" si="140"/>
        <v>0</v>
      </c>
      <c r="U487" s="62">
        <f>R487</f>
        <v>0</v>
      </c>
      <c r="V487" s="62">
        <v>0</v>
      </c>
      <c r="W487" s="62">
        <f>R487+V487</f>
        <v>0</v>
      </c>
      <c r="X487" s="63">
        <v>0</v>
      </c>
      <c r="Y487" s="61">
        <f t="shared" si="146"/>
        <v>0</v>
      </c>
    </row>
    <row r="488" spans="1:25" s="11" customFormat="1" x14ac:dyDescent="0.25">
      <c r="A488" s="166">
        <v>407</v>
      </c>
      <c r="B488" s="167">
        <v>3238</v>
      </c>
      <c r="C488" s="168"/>
      <c r="D488" s="169" t="s">
        <v>115</v>
      </c>
      <c r="E488" s="142" t="s">
        <v>408</v>
      </c>
      <c r="F488" s="144" t="s">
        <v>409</v>
      </c>
      <c r="G488" s="144" t="s">
        <v>410</v>
      </c>
      <c r="H488" s="145" t="s">
        <v>106</v>
      </c>
      <c r="I488" s="142">
        <v>1</v>
      </c>
      <c r="J488" s="142">
        <v>8</v>
      </c>
      <c r="K488" s="55" t="s">
        <v>96</v>
      </c>
      <c r="L488" s="146"/>
      <c r="M488" s="57">
        <v>0</v>
      </c>
      <c r="N488" s="58">
        <v>0</v>
      </c>
      <c r="O488" s="59">
        <v>0</v>
      </c>
      <c r="P488" s="59">
        <v>0</v>
      </c>
      <c r="Q488" s="59">
        <v>0</v>
      </c>
      <c r="R488" s="59">
        <f>P488+Q488</f>
        <v>0</v>
      </c>
      <c r="S488" s="60"/>
      <c r="T488" s="61">
        <f t="shared" si="140"/>
        <v>0</v>
      </c>
      <c r="U488" s="62">
        <f>R488</f>
        <v>0</v>
      </c>
      <c r="V488" s="62">
        <v>0</v>
      </c>
      <c r="W488" s="62">
        <f>R488+V488</f>
        <v>0</v>
      </c>
      <c r="X488" s="63">
        <v>0</v>
      </c>
      <c r="Y488" s="61">
        <f t="shared" si="146"/>
        <v>0</v>
      </c>
    </row>
    <row r="489" spans="1:25" s="11" customFormat="1" x14ac:dyDescent="0.25">
      <c r="A489" s="157">
        <v>407</v>
      </c>
      <c r="B489" s="158">
        <v>4862</v>
      </c>
      <c r="C489" s="159"/>
      <c r="D489" s="49" t="s">
        <v>119</v>
      </c>
      <c r="E489" s="137" t="s">
        <v>408</v>
      </c>
      <c r="F489" s="138" t="s">
        <v>409</v>
      </c>
      <c r="G489" s="138" t="s">
        <v>410</v>
      </c>
      <c r="H489" s="139" t="s">
        <v>106</v>
      </c>
      <c r="I489" s="137">
        <v>1</v>
      </c>
      <c r="J489" s="137">
        <v>8</v>
      </c>
      <c r="K489" s="55" t="s">
        <v>96</v>
      </c>
      <c r="L489" s="140"/>
      <c r="M489" s="57">
        <v>0</v>
      </c>
      <c r="N489" s="58">
        <v>0</v>
      </c>
      <c r="O489" s="59">
        <v>0</v>
      </c>
      <c r="P489" s="59">
        <v>0</v>
      </c>
      <c r="Q489" s="59">
        <v>0</v>
      </c>
      <c r="R489" s="59">
        <f>P489+Q489</f>
        <v>0</v>
      </c>
      <c r="S489" s="60"/>
      <c r="T489" s="61">
        <f t="shared" si="140"/>
        <v>0</v>
      </c>
      <c r="U489" s="62">
        <f>R489</f>
        <v>0</v>
      </c>
      <c r="V489" s="62">
        <v>0</v>
      </c>
      <c r="W489" s="62">
        <f>R489+V489</f>
        <v>0</v>
      </c>
      <c r="X489" s="63">
        <v>0</v>
      </c>
      <c r="Y489" s="61">
        <f t="shared" si="146"/>
        <v>0</v>
      </c>
    </row>
    <row r="490" spans="1:25" s="26" customFormat="1" ht="30" x14ac:dyDescent="0.25">
      <c r="A490" s="113"/>
      <c r="B490" s="160"/>
      <c r="C490" s="161"/>
      <c r="D490" s="68"/>
      <c r="E490" s="112" t="s">
        <v>411</v>
      </c>
      <c r="F490" s="113" t="s">
        <v>409</v>
      </c>
      <c r="G490" s="113"/>
      <c r="H490" s="114" t="s">
        <v>106</v>
      </c>
      <c r="I490" s="112"/>
      <c r="J490" s="112"/>
      <c r="K490" s="162"/>
      <c r="L490" s="163"/>
      <c r="M490" s="120">
        <f t="shared" ref="M490:R490" si="158">SUM(M486:M489)</f>
        <v>0</v>
      </c>
      <c r="N490" s="77">
        <f t="shared" si="158"/>
        <v>0</v>
      </c>
      <c r="O490" s="76">
        <f t="shared" si="158"/>
        <v>0</v>
      </c>
      <c r="P490" s="76">
        <f t="shared" si="158"/>
        <v>0</v>
      </c>
      <c r="Q490" s="76">
        <f t="shared" si="158"/>
        <v>0</v>
      </c>
      <c r="R490" s="76">
        <f t="shared" si="158"/>
        <v>0</v>
      </c>
      <c r="S490" s="76">
        <f>SUM(M490:R490)</f>
        <v>0</v>
      </c>
      <c r="T490" s="78">
        <f t="shared" si="140"/>
        <v>0</v>
      </c>
      <c r="U490" s="76">
        <f t="shared" ref="U490:X490" si="159">SUM(U486:U489)</f>
        <v>0</v>
      </c>
      <c r="V490" s="76">
        <f t="shared" si="159"/>
        <v>0</v>
      </c>
      <c r="W490" s="76">
        <f t="shared" si="159"/>
        <v>0</v>
      </c>
      <c r="X490" s="76">
        <f t="shared" si="159"/>
        <v>0</v>
      </c>
      <c r="Y490" s="78">
        <f t="shared" si="146"/>
        <v>0</v>
      </c>
    </row>
    <row r="491" spans="1:25" s="11" customFormat="1" x14ac:dyDescent="0.25">
      <c r="A491" s="166">
        <v>102</v>
      </c>
      <c r="B491" s="167">
        <v>1525</v>
      </c>
      <c r="C491" s="168"/>
      <c r="D491" s="11" t="s">
        <v>282</v>
      </c>
      <c r="E491" s="142" t="s">
        <v>412</v>
      </c>
      <c r="F491" s="144" t="s">
        <v>413</v>
      </c>
      <c r="G491" s="144" t="s">
        <v>414</v>
      </c>
      <c r="H491" s="145" t="s">
        <v>106</v>
      </c>
      <c r="I491" s="142">
        <v>1</v>
      </c>
      <c r="J491" s="142">
        <v>8</v>
      </c>
      <c r="K491" s="55" t="s">
        <v>96</v>
      </c>
      <c r="L491" s="146"/>
      <c r="M491" s="57">
        <v>0</v>
      </c>
      <c r="N491" s="58">
        <v>0</v>
      </c>
      <c r="O491" s="59">
        <v>0</v>
      </c>
      <c r="P491" s="59">
        <v>0</v>
      </c>
      <c r="Q491" s="59">
        <v>0</v>
      </c>
      <c r="R491" s="59">
        <f t="shared" ref="R491:R512" si="160">P491+Q491</f>
        <v>0</v>
      </c>
      <c r="S491" s="60"/>
      <c r="T491" s="61">
        <f t="shared" si="140"/>
        <v>0</v>
      </c>
      <c r="U491" s="62">
        <f t="shared" ref="U491:U512" si="161">R491</f>
        <v>0</v>
      </c>
      <c r="V491" s="62">
        <v>0</v>
      </c>
      <c r="W491" s="62">
        <f t="shared" ref="W491:W512" si="162">R491+V491</f>
        <v>0</v>
      </c>
      <c r="X491" s="63">
        <v>0</v>
      </c>
      <c r="Y491" s="61">
        <f t="shared" si="146"/>
        <v>0</v>
      </c>
    </row>
    <row r="492" spans="1:25" x14ac:dyDescent="0.25">
      <c r="A492" s="166">
        <v>102</v>
      </c>
      <c r="B492" s="167">
        <v>1526</v>
      </c>
      <c r="C492" s="168"/>
      <c r="D492" s="49" t="s">
        <v>281</v>
      </c>
      <c r="E492" s="142" t="s">
        <v>412</v>
      </c>
      <c r="F492" s="144" t="s">
        <v>413</v>
      </c>
      <c r="G492" s="144" t="s">
        <v>414</v>
      </c>
      <c r="H492" s="145" t="s">
        <v>106</v>
      </c>
      <c r="I492" s="142">
        <v>1</v>
      </c>
      <c r="J492" s="142">
        <v>8</v>
      </c>
      <c r="K492" s="55" t="s">
        <v>96</v>
      </c>
      <c r="L492" s="146"/>
      <c r="M492" s="57">
        <v>0</v>
      </c>
      <c r="N492" s="58">
        <v>0</v>
      </c>
      <c r="O492" s="59">
        <v>0</v>
      </c>
      <c r="P492" s="59">
        <v>0</v>
      </c>
      <c r="Q492" s="59">
        <v>0</v>
      </c>
      <c r="R492" s="59">
        <f t="shared" si="160"/>
        <v>0</v>
      </c>
      <c r="S492" s="60"/>
      <c r="T492" s="61">
        <f t="shared" si="140"/>
        <v>0</v>
      </c>
      <c r="U492" s="62">
        <f t="shared" si="161"/>
        <v>0</v>
      </c>
      <c r="V492" s="62">
        <v>0</v>
      </c>
      <c r="W492" s="62">
        <f t="shared" si="162"/>
        <v>0</v>
      </c>
      <c r="X492" s="63">
        <v>0</v>
      </c>
      <c r="Y492" s="61">
        <f t="shared" si="146"/>
        <v>0</v>
      </c>
    </row>
    <row r="493" spans="1:25" s="11" customFormat="1" x14ac:dyDescent="0.25">
      <c r="A493" s="166">
        <v>611</v>
      </c>
      <c r="B493" s="167">
        <v>1088</v>
      </c>
      <c r="C493" s="168"/>
      <c r="D493" s="11" t="s">
        <v>279</v>
      </c>
      <c r="E493" s="142" t="s">
        <v>412</v>
      </c>
      <c r="F493" s="144" t="s">
        <v>413</v>
      </c>
      <c r="G493" s="144" t="s">
        <v>414</v>
      </c>
      <c r="H493" s="145" t="s">
        <v>106</v>
      </c>
      <c r="I493" s="142">
        <v>1</v>
      </c>
      <c r="J493" s="142">
        <v>8</v>
      </c>
      <c r="K493" s="55" t="s">
        <v>96</v>
      </c>
      <c r="L493" s="146"/>
      <c r="M493" s="57">
        <v>0</v>
      </c>
      <c r="N493" s="58">
        <v>0</v>
      </c>
      <c r="O493" s="59">
        <v>0</v>
      </c>
      <c r="P493" s="59">
        <v>0</v>
      </c>
      <c r="Q493" s="59">
        <v>0</v>
      </c>
      <c r="R493" s="59">
        <f t="shared" si="160"/>
        <v>0</v>
      </c>
      <c r="S493" s="60"/>
      <c r="T493" s="61">
        <f t="shared" si="140"/>
        <v>0</v>
      </c>
      <c r="U493" s="62">
        <f t="shared" si="161"/>
        <v>0</v>
      </c>
      <c r="V493" s="62">
        <v>0</v>
      </c>
      <c r="W493" s="62">
        <f t="shared" si="162"/>
        <v>0</v>
      </c>
      <c r="X493" s="63">
        <v>0</v>
      </c>
      <c r="Y493" s="61">
        <f t="shared" si="146"/>
        <v>0</v>
      </c>
    </row>
    <row r="494" spans="1:25" s="11" customFormat="1" x14ac:dyDescent="0.25">
      <c r="A494" s="157" t="s">
        <v>415</v>
      </c>
      <c r="B494" s="158">
        <v>4868</v>
      </c>
      <c r="C494" s="159"/>
      <c r="D494" s="49" t="s">
        <v>269</v>
      </c>
      <c r="E494" s="137" t="s">
        <v>412</v>
      </c>
      <c r="F494" s="138" t="s">
        <v>413</v>
      </c>
      <c r="G494" s="138" t="s">
        <v>414</v>
      </c>
      <c r="H494" s="139" t="s">
        <v>106</v>
      </c>
      <c r="I494" s="137">
        <v>1</v>
      </c>
      <c r="J494" s="137">
        <v>8</v>
      </c>
      <c r="K494" s="55" t="s">
        <v>96</v>
      </c>
      <c r="L494" s="140"/>
      <c r="M494" s="57">
        <v>0</v>
      </c>
      <c r="N494" s="58">
        <v>0</v>
      </c>
      <c r="O494" s="59">
        <v>0</v>
      </c>
      <c r="P494" s="59">
        <v>0</v>
      </c>
      <c r="Q494" s="59">
        <v>0</v>
      </c>
      <c r="R494" s="59">
        <f t="shared" si="160"/>
        <v>0</v>
      </c>
      <c r="S494" s="60"/>
      <c r="T494" s="61">
        <f t="shared" si="140"/>
        <v>0</v>
      </c>
      <c r="U494" s="62">
        <f t="shared" si="161"/>
        <v>0</v>
      </c>
      <c r="V494" s="62">
        <v>0</v>
      </c>
      <c r="W494" s="62">
        <f t="shared" si="162"/>
        <v>0</v>
      </c>
      <c r="X494" s="63">
        <v>0</v>
      </c>
      <c r="Y494" s="61">
        <f t="shared" si="146"/>
        <v>0</v>
      </c>
    </row>
    <row r="495" spans="1:25" s="11" customFormat="1" x14ac:dyDescent="0.25">
      <c r="A495" s="166" t="s">
        <v>415</v>
      </c>
      <c r="B495" s="167">
        <v>4868</v>
      </c>
      <c r="C495" s="168"/>
      <c r="D495" s="49" t="s">
        <v>269</v>
      </c>
      <c r="E495" s="142" t="s">
        <v>412</v>
      </c>
      <c r="F495" s="144" t="s">
        <v>413</v>
      </c>
      <c r="G495" s="144" t="s">
        <v>414</v>
      </c>
      <c r="H495" s="145" t="s">
        <v>106</v>
      </c>
      <c r="I495" s="142">
        <v>1</v>
      </c>
      <c r="J495" s="142">
        <v>8</v>
      </c>
      <c r="K495" s="55" t="s">
        <v>96</v>
      </c>
      <c r="L495" s="146"/>
      <c r="M495" s="57">
        <v>0</v>
      </c>
      <c r="N495" s="58">
        <v>0</v>
      </c>
      <c r="O495" s="59">
        <v>0</v>
      </c>
      <c r="P495" s="59">
        <v>0</v>
      </c>
      <c r="Q495" s="59">
        <v>0</v>
      </c>
      <c r="R495" s="59">
        <f t="shared" si="160"/>
        <v>0</v>
      </c>
      <c r="S495" s="60"/>
      <c r="T495" s="61">
        <f t="shared" si="140"/>
        <v>0</v>
      </c>
      <c r="U495" s="62">
        <f t="shared" si="161"/>
        <v>0</v>
      </c>
      <c r="V495" s="62">
        <v>0</v>
      </c>
      <c r="W495" s="62">
        <f t="shared" si="162"/>
        <v>0</v>
      </c>
      <c r="X495" s="63">
        <v>0</v>
      </c>
      <c r="Y495" s="61">
        <f t="shared" si="146"/>
        <v>0</v>
      </c>
    </row>
    <row r="496" spans="1:25" s="11" customFormat="1" x14ac:dyDescent="0.25">
      <c r="A496" s="166" t="s">
        <v>416</v>
      </c>
      <c r="B496" s="167">
        <v>1020</v>
      </c>
      <c r="C496" s="168"/>
      <c r="D496" s="49" t="s">
        <v>90</v>
      </c>
      <c r="E496" s="142" t="s">
        <v>412</v>
      </c>
      <c r="F496" s="144" t="s">
        <v>413</v>
      </c>
      <c r="G496" s="144" t="s">
        <v>414</v>
      </c>
      <c r="H496" s="145" t="s">
        <v>106</v>
      </c>
      <c r="I496" s="142">
        <v>1</v>
      </c>
      <c r="J496" s="142">
        <v>8</v>
      </c>
      <c r="K496" s="55" t="s">
        <v>96</v>
      </c>
      <c r="L496" s="146"/>
      <c r="M496" s="57">
        <v>0</v>
      </c>
      <c r="N496" s="58">
        <v>0</v>
      </c>
      <c r="O496" s="59">
        <v>0</v>
      </c>
      <c r="P496" s="59">
        <v>0</v>
      </c>
      <c r="Q496" s="59">
        <v>0</v>
      </c>
      <c r="R496" s="59">
        <f t="shared" si="160"/>
        <v>0</v>
      </c>
      <c r="S496" s="60"/>
      <c r="T496" s="61">
        <f t="shared" si="140"/>
        <v>0</v>
      </c>
      <c r="U496" s="62">
        <f t="shared" si="161"/>
        <v>0</v>
      </c>
      <c r="V496" s="62">
        <v>0</v>
      </c>
      <c r="W496" s="62">
        <f t="shared" si="162"/>
        <v>0</v>
      </c>
      <c r="X496" s="63">
        <v>0</v>
      </c>
      <c r="Y496" s="61">
        <f t="shared" si="146"/>
        <v>0</v>
      </c>
    </row>
    <row r="497" spans="1:25" s="11" customFormat="1" x14ac:dyDescent="0.25">
      <c r="A497" s="166" t="s">
        <v>417</v>
      </c>
      <c r="B497" s="167">
        <v>1031</v>
      </c>
      <c r="C497" s="168"/>
      <c r="D497" s="49" t="s">
        <v>274</v>
      </c>
      <c r="E497" s="142" t="s">
        <v>412</v>
      </c>
      <c r="F497" s="144" t="s">
        <v>413</v>
      </c>
      <c r="G497" s="144" t="s">
        <v>414</v>
      </c>
      <c r="H497" s="145" t="s">
        <v>106</v>
      </c>
      <c r="I497" s="142">
        <v>1</v>
      </c>
      <c r="J497" s="142">
        <v>8</v>
      </c>
      <c r="K497" s="55" t="s">
        <v>96</v>
      </c>
      <c r="L497" s="146"/>
      <c r="M497" s="57">
        <v>0</v>
      </c>
      <c r="N497" s="58">
        <v>0</v>
      </c>
      <c r="O497" s="59">
        <v>0</v>
      </c>
      <c r="P497" s="59">
        <v>0</v>
      </c>
      <c r="Q497" s="59">
        <v>0</v>
      </c>
      <c r="R497" s="59">
        <f t="shared" si="160"/>
        <v>0</v>
      </c>
      <c r="S497" s="60"/>
      <c r="T497" s="61">
        <f t="shared" si="140"/>
        <v>0</v>
      </c>
      <c r="U497" s="62">
        <f t="shared" si="161"/>
        <v>0</v>
      </c>
      <c r="V497" s="62">
        <v>0</v>
      </c>
      <c r="W497" s="62">
        <f t="shared" si="162"/>
        <v>0</v>
      </c>
      <c r="X497" s="63">
        <v>0</v>
      </c>
      <c r="Y497" s="61">
        <f t="shared" si="146"/>
        <v>0</v>
      </c>
    </row>
    <row r="498" spans="1:25" s="11" customFormat="1" x14ac:dyDescent="0.25">
      <c r="A498" s="166" t="s">
        <v>417</v>
      </c>
      <c r="B498" s="167">
        <v>1036</v>
      </c>
      <c r="C498" s="168"/>
      <c r="D498" s="49" t="s">
        <v>275</v>
      </c>
      <c r="E498" s="142" t="s">
        <v>412</v>
      </c>
      <c r="F498" s="144" t="s">
        <v>413</v>
      </c>
      <c r="G498" s="144" t="s">
        <v>414</v>
      </c>
      <c r="H498" s="145" t="s">
        <v>106</v>
      </c>
      <c r="I498" s="142">
        <v>1</v>
      </c>
      <c r="J498" s="142">
        <v>8</v>
      </c>
      <c r="K498" s="55" t="s">
        <v>96</v>
      </c>
      <c r="L498" s="146"/>
      <c r="M498" s="57">
        <v>0</v>
      </c>
      <c r="N498" s="58">
        <v>0</v>
      </c>
      <c r="O498" s="59">
        <v>0</v>
      </c>
      <c r="P498" s="59">
        <v>0</v>
      </c>
      <c r="Q498" s="59">
        <v>0</v>
      </c>
      <c r="R498" s="59">
        <f t="shared" si="160"/>
        <v>0</v>
      </c>
      <c r="S498" s="60"/>
      <c r="T498" s="61">
        <f t="shared" si="140"/>
        <v>0</v>
      </c>
      <c r="U498" s="62">
        <f t="shared" si="161"/>
        <v>0</v>
      </c>
      <c r="V498" s="62">
        <v>0</v>
      </c>
      <c r="W498" s="62">
        <f t="shared" si="162"/>
        <v>0</v>
      </c>
      <c r="X498" s="63">
        <v>0</v>
      </c>
      <c r="Y498" s="61">
        <f t="shared" si="146"/>
        <v>0</v>
      </c>
    </row>
    <row r="499" spans="1:25" s="11" customFormat="1" x14ac:dyDescent="0.25">
      <c r="A499" s="166" t="s">
        <v>417</v>
      </c>
      <c r="B499" s="167">
        <v>1037</v>
      </c>
      <c r="C499" s="168"/>
      <c r="D499" s="49" t="s">
        <v>276</v>
      </c>
      <c r="E499" s="142" t="s">
        <v>412</v>
      </c>
      <c r="F499" s="144" t="s">
        <v>413</v>
      </c>
      <c r="G499" s="144" t="s">
        <v>414</v>
      </c>
      <c r="H499" s="145" t="s">
        <v>106</v>
      </c>
      <c r="I499" s="142">
        <v>1</v>
      </c>
      <c r="J499" s="142">
        <v>8</v>
      </c>
      <c r="K499" s="55" t="s">
        <v>96</v>
      </c>
      <c r="L499" s="146"/>
      <c r="M499" s="57">
        <v>0</v>
      </c>
      <c r="N499" s="58">
        <v>0</v>
      </c>
      <c r="O499" s="59">
        <v>0</v>
      </c>
      <c r="P499" s="59">
        <v>0</v>
      </c>
      <c r="Q499" s="59">
        <v>0</v>
      </c>
      <c r="R499" s="59">
        <f t="shared" si="160"/>
        <v>0</v>
      </c>
      <c r="S499" s="60"/>
      <c r="T499" s="61">
        <f t="shared" si="140"/>
        <v>0</v>
      </c>
      <c r="U499" s="62">
        <f t="shared" si="161"/>
        <v>0</v>
      </c>
      <c r="V499" s="62">
        <v>0</v>
      </c>
      <c r="W499" s="62">
        <f t="shared" si="162"/>
        <v>0</v>
      </c>
      <c r="X499" s="63">
        <v>0</v>
      </c>
      <c r="Y499" s="61">
        <f t="shared" si="146"/>
        <v>0</v>
      </c>
    </row>
    <row r="500" spans="1:25" s="11" customFormat="1" x14ac:dyDescent="0.25">
      <c r="A500" s="166" t="s">
        <v>417</v>
      </c>
      <c r="B500" s="167">
        <v>1037</v>
      </c>
      <c r="C500" s="168"/>
      <c r="D500" s="49" t="s">
        <v>125</v>
      </c>
      <c r="E500" s="142" t="s">
        <v>412</v>
      </c>
      <c r="F500" s="144" t="s">
        <v>413</v>
      </c>
      <c r="G500" s="144" t="s">
        <v>414</v>
      </c>
      <c r="H500" s="145" t="s">
        <v>106</v>
      </c>
      <c r="I500" s="142">
        <v>1</v>
      </c>
      <c r="J500" s="142">
        <v>8</v>
      </c>
      <c r="K500" s="55" t="s">
        <v>96</v>
      </c>
      <c r="L500" s="146"/>
      <c r="M500" s="57">
        <v>0</v>
      </c>
      <c r="N500" s="58">
        <v>0</v>
      </c>
      <c r="O500" s="59">
        <v>0</v>
      </c>
      <c r="P500" s="59">
        <v>0</v>
      </c>
      <c r="Q500" s="59">
        <v>0</v>
      </c>
      <c r="R500" s="59">
        <f t="shared" si="160"/>
        <v>0</v>
      </c>
      <c r="S500" s="60"/>
      <c r="T500" s="61">
        <f t="shared" si="140"/>
        <v>0</v>
      </c>
      <c r="U500" s="62">
        <f t="shared" si="161"/>
        <v>0</v>
      </c>
      <c r="V500" s="62">
        <v>0</v>
      </c>
      <c r="W500" s="62">
        <f t="shared" si="162"/>
        <v>0</v>
      </c>
      <c r="X500" s="63">
        <v>0</v>
      </c>
      <c r="Y500" s="61">
        <f t="shared" si="146"/>
        <v>0</v>
      </c>
    </row>
    <row r="501" spans="1:25" s="11" customFormat="1" x14ac:dyDescent="0.25">
      <c r="A501" s="166" t="s">
        <v>417</v>
      </c>
      <c r="B501" s="167">
        <v>1041</v>
      </c>
      <c r="C501" s="168"/>
      <c r="D501" s="49" t="s">
        <v>128</v>
      </c>
      <c r="E501" s="142" t="s">
        <v>412</v>
      </c>
      <c r="F501" s="144" t="s">
        <v>413</v>
      </c>
      <c r="G501" s="144" t="s">
        <v>414</v>
      </c>
      <c r="H501" s="145" t="s">
        <v>106</v>
      </c>
      <c r="I501" s="142">
        <v>1</v>
      </c>
      <c r="J501" s="142">
        <v>8</v>
      </c>
      <c r="K501" s="55" t="s">
        <v>96</v>
      </c>
      <c r="L501" s="146"/>
      <c r="M501" s="57">
        <v>0</v>
      </c>
      <c r="N501" s="58">
        <v>0</v>
      </c>
      <c r="O501" s="59">
        <v>0</v>
      </c>
      <c r="P501" s="59">
        <v>0</v>
      </c>
      <c r="Q501" s="59">
        <v>0</v>
      </c>
      <c r="R501" s="59">
        <f t="shared" si="160"/>
        <v>0</v>
      </c>
      <c r="S501" s="60"/>
      <c r="T501" s="61">
        <f t="shared" si="140"/>
        <v>0</v>
      </c>
      <c r="U501" s="62">
        <f t="shared" si="161"/>
        <v>0</v>
      </c>
      <c r="V501" s="62">
        <v>0</v>
      </c>
      <c r="W501" s="62">
        <f t="shared" si="162"/>
        <v>0</v>
      </c>
      <c r="X501" s="63">
        <v>0</v>
      </c>
      <c r="Y501" s="61">
        <f t="shared" si="146"/>
        <v>0</v>
      </c>
    </row>
    <row r="502" spans="1:25" s="11" customFormat="1" x14ac:dyDescent="0.25">
      <c r="A502" s="166" t="s">
        <v>417</v>
      </c>
      <c r="B502" s="167">
        <v>1042</v>
      </c>
      <c r="C502" s="168"/>
      <c r="D502" s="49" t="s">
        <v>418</v>
      </c>
      <c r="E502" s="142" t="s">
        <v>412</v>
      </c>
      <c r="F502" s="144" t="s">
        <v>413</v>
      </c>
      <c r="G502" s="144" t="s">
        <v>414</v>
      </c>
      <c r="H502" s="145" t="s">
        <v>106</v>
      </c>
      <c r="I502" s="142">
        <v>1</v>
      </c>
      <c r="J502" s="142">
        <v>8</v>
      </c>
      <c r="K502" s="55" t="s">
        <v>96</v>
      </c>
      <c r="L502" s="146"/>
      <c r="M502" s="57">
        <v>0</v>
      </c>
      <c r="N502" s="58">
        <v>0</v>
      </c>
      <c r="O502" s="59">
        <v>0</v>
      </c>
      <c r="P502" s="59">
        <v>0</v>
      </c>
      <c r="Q502" s="59">
        <v>0</v>
      </c>
      <c r="R502" s="59">
        <f t="shared" si="160"/>
        <v>0</v>
      </c>
      <c r="S502" s="60"/>
      <c r="T502" s="61">
        <f t="shared" si="140"/>
        <v>0</v>
      </c>
      <c r="U502" s="62">
        <f t="shared" si="161"/>
        <v>0</v>
      </c>
      <c r="V502" s="62">
        <v>0</v>
      </c>
      <c r="W502" s="62">
        <f t="shared" si="162"/>
        <v>0</v>
      </c>
      <c r="X502" s="63">
        <v>0</v>
      </c>
      <c r="Y502" s="61">
        <f t="shared" si="146"/>
        <v>0</v>
      </c>
    </row>
    <row r="503" spans="1:25" s="11" customFormat="1" x14ac:dyDescent="0.25">
      <c r="A503" s="166" t="s">
        <v>417</v>
      </c>
      <c r="B503" s="167">
        <v>1045</v>
      </c>
      <c r="C503" s="168"/>
      <c r="D503" s="49" t="s">
        <v>128</v>
      </c>
      <c r="E503" s="142" t="s">
        <v>412</v>
      </c>
      <c r="F503" s="144" t="s">
        <v>413</v>
      </c>
      <c r="G503" s="144" t="s">
        <v>414</v>
      </c>
      <c r="H503" s="145" t="s">
        <v>106</v>
      </c>
      <c r="I503" s="142">
        <v>1</v>
      </c>
      <c r="J503" s="142">
        <v>8</v>
      </c>
      <c r="K503" s="55" t="s">
        <v>96</v>
      </c>
      <c r="L503" s="146"/>
      <c r="M503" s="57">
        <v>0</v>
      </c>
      <c r="N503" s="58">
        <v>0</v>
      </c>
      <c r="O503" s="59">
        <v>0</v>
      </c>
      <c r="P503" s="59">
        <v>0</v>
      </c>
      <c r="Q503" s="59">
        <v>0</v>
      </c>
      <c r="R503" s="59">
        <f t="shared" si="160"/>
        <v>0</v>
      </c>
      <c r="S503" s="60"/>
      <c r="T503" s="61">
        <f t="shared" si="140"/>
        <v>0</v>
      </c>
      <c r="U503" s="62">
        <f t="shared" si="161"/>
        <v>0</v>
      </c>
      <c r="V503" s="62">
        <v>0</v>
      </c>
      <c r="W503" s="62">
        <f t="shared" si="162"/>
        <v>0</v>
      </c>
      <c r="X503" s="63">
        <v>0</v>
      </c>
      <c r="Y503" s="61">
        <f t="shared" si="146"/>
        <v>0</v>
      </c>
    </row>
    <row r="504" spans="1:25" s="11" customFormat="1" x14ac:dyDescent="0.25">
      <c r="A504" s="166" t="s">
        <v>417</v>
      </c>
      <c r="B504" s="167">
        <v>1047</v>
      </c>
      <c r="C504" s="168"/>
      <c r="D504" s="49" t="s">
        <v>277</v>
      </c>
      <c r="E504" s="142" t="s">
        <v>412</v>
      </c>
      <c r="F504" s="144" t="s">
        <v>413</v>
      </c>
      <c r="G504" s="144" t="s">
        <v>414</v>
      </c>
      <c r="H504" s="145" t="s">
        <v>106</v>
      </c>
      <c r="I504" s="142">
        <v>1</v>
      </c>
      <c r="J504" s="142">
        <v>8</v>
      </c>
      <c r="K504" s="55" t="s">
        <v>96</v>
      </c>
      <c r="L504" s="146"/>
      <c r="M504" s="57">
        <v>0</v>
      </c>
      <c r="N504" s="58">
        <v>0</v>
      </c>
      <c r="O504" s="59">
        <v>0</v>
      </c>
      <c r="P504" s="59">
        <v>0</v>
      </c>
      <c r="Q504" s="59">
        <v>0</v>
      </c>
      <c r="R504" s="59">
        <f t="shared" si="160"/>
        <v>0</v>
      </c>
      <c r="S504" s="60"/>
      <c r="T504" s="61">
        <f t="shared" si="140"/>
        <v>0</v>
      </c>
      <c r="U504" s="62">
        <f t="shared" si="161"/>
        <v>0</v>
      </c>
      <c r="V504" s="62">
        <v>0</v>
      </c>
      <c r="W504" s="62">
        <f t="shared" si="162"/>
        <v>0</v>
      </c>
      <c r="X504" s="63">
        <v>0</v>
      </c>
      <c r="Y504" s="61">
        <f t="shared" si="146"/>
        <v>0</v>
      </c>
    </row>
    <row r="505" spans="1:25" s="11" customFormat="1" x14ac:dyDescent="0.25">
      <c r="A505" s="166" t="s">
        <v>419</v>
      </c>
      <c r="B505" s="167">
        <v>1080</v>
      </c>
      <c r="C505" s="168"/>
      <c r="D505" s="49" t="s">
        <v>46</v>
      </c>
      <c r="E505" s="142" t="s">
        <v>412</v>
      </c>
      <c r="F505" s="144" t="s">
        <v>413</v>
      </c>
      <c r="G505" s="144" t="s">
        <v>414</v>
      </c>
      <c r="H505" s="145" t="s">
        <v>106</v>
      </c>
      <c r="I505" s="142">
        <v>1</v>
      </c>
      <c r="J505" s="142">
        <v>8</v>
      </c>
      <c r="K505" s="55" t="s">
        <v>96</v>
      </c>
      <c r="L505" s="146"/>
      <c r="M505" s="57">
        <v>0</v>
      </c>
      <c r="N505" s="58">
        <v>0</v>
      </c>
      <c r="O505" s="59">
        <v>0</v>
      </c>
      <c r="P505" s="59">
        <v>0</v>
      </c>
      <c r="Q505" s="59">
        <v>0</v>
      </c>
      <c r="R505" s="59">
        <f t="shared" si="160"/>
        <v>0</v>
      </c>
      <c r="S505" s="60"/>
      <c r="T505" s="61">
        <f t="shared" si="140"/>
        <v>0</v>
      </c>
      <c r="U505" s="62">
        <f t="shared" si="161"/>
        <v>0</v>
      </c>
      <c r="V505" s="62">
        <v>0</v>
      </c>
      <c r="W505" s="62">
        <f t="shared" si="162"/>
        <v>0</v>
      </c>
      <c r="X505" s="63">
        <v>0</v>
      </c>
      <c r="Y505" s="61">
        <f t="shared" si="146"/>
        <v>0</v>
      </c>
    </row>
    <row r="506" spans="1:25" s="11" customFormat="1" x14ac:dyDescent="0.25">
      <c r="A506" s="166" t="s">
        <v>420</v>
      </c>
      <c r="B506" s="167">
        <v>1081</v>
      </c>
      <c r="C506" s="168"/>
      <c r="D506" s="49" t="s">
        <v>278</v>
      </c>
      <c r="E506" s="142" t="s">
        <v>412</v>
      </c>
      <c r="F506" s="144" t="s">
        <v>413</v>
      </c>
      <c r="G506" s="144" t="s">
        <v>414</v>
      </c>
      <c r="H506" s="145" t="s">
        <v>106</v>
      </c>
      <c r="I506" s="142">
        <v>1</v>
      </c>
      <c r="J506" s="142">
        <v>8</v>
      </c>
      <c r="K506" s="55" t="s">
        <v>96</v>
      </c>
      <c r="L506" s="146"/>
      <c r="M506" s="57">
        <v>0</v>
      </c>
      <c r="N506" s="58">
        <v>0</v>
      </c>
      <c r="O506" s="59">
        <v>0</v>
      </c>
      <c r="P506" s="59">
        <v>0</v>
      </c>
      <c r="Q506" s="59">
        <v>0</v>
      </c>
      <c r="R506" s="59">
        <f t="shared" si="160"/>
        <v>0</v>
      </c>
      <c r="S506" s="60"/>
      <c r="T506" s="61">
        <f t="shared" si="140"/>
        <v>0</v>
      </c>
      <c r="U506" s="62">
        <f t="shared" si="161"/>
        <v>0</v>
      </c>
      <c r="V506" s="62">
        <v>0</v>
      </c>
      <c r="W506" s="62">
        <f t="shared" si="162"/>
        <v>0</v>
      </c>
      <c r="X506" s="63">
        <v>0</v>
      </c>
      <c r="Y506" s="61">
        <f t="shared" si="146"/>
        <v>0</v>
      </c>
    </row>
    <row r="507" spans="1:25" s="11" customFormat="1" x14ac:dyDescent="0.25">
      <c r="A507" s="166" t="s">
        <v>421</v>
      </c>
      <c r="B507" s="167">
        <v>3815</v>
      </c>
      <c r="C507" s="168"/>
      <c r="D507" s="49" t="s">
        <v>280</v>
      </c>
      <c r="E507" s="142" t="s">
        <v>412</v>
      </c>
      <c r="F507" s="144" t="s">
        <v>413</v>
      </c>
      <c r="G507" s="144" t="s">
        <v>414</v>
      </c>
      <c r="H507" s="145" t="s">
        <v>106</v>
      </c>
      <c r="I507" s="142">
        <v>1</v>
      </c>
      <c r="J507" s="142">
        <v>8</v>
      </c>
      <c r="K507" s="55" t="s">
        <v>96</v>
      </c>
      <c r="L507" s="146"/>
      <c r="M507" s="57">
        <v>0</v>
      </c>
      <c r="N507" s="58">
        <v>0</v>
      </c>
      <c r="O507" s="59">
        <v>0</v>
      </c>
      <c r="P507" s="59">
        <v>0</v>
      </c>
      <c r="Q507" s="59">
        <v>0</v>
      </c>
      <c r="R507" s="59">
        <f t="shared" si="160"/>
        <v>0</v>
      </c>
      <c r="S507" s="60"/>
      <c r="T507" s="61">
        <f t="shared" si="140"/>
        <v>0</v>
      </c>
      <c r="U507" s="62">
        <f t="shared" si="161"/>
        <v>0</v>
      </c>
      <c r="V507" s="62">
        <v>0</v>
      </c>
      <c r="W507" s="62">
        <f t="shared" si="162"/>
        <v>0</v>
      </c>
      <c r="X507" s="63">
        <v>0</v>
      </c>
      <c r="Y507" s="61">
        <f t="shared" si="146"/>
        <v>0</v>
      </c>
    </row>
    <row r="508" spans="1:25" s="11" customFormat="1" x14ac:dyDescent="0.25">
      <c r="A508" s="166" t="s">
        <v>422</v>
      </c>
      <c r="B508" s="167">
        <v>1130</v>
      </c>
      <c r="C508" s="168"/>
      <c r="D508" s="49" t="s">
        <v>91</v>
      </c>
      <c r="E508" s="142" t="s">
        <v>412</v>
      </c>
      <c r="F508" s="144" t="s">
        <v>413</v>
      </c>
      <c r="G508" s="144" t="s">
        <v>414</v>
      </c>
      <c r="H508" s="145" t="s">
        <v>106</v>
      </c>
      <c r="I508" s="142">
        <v>1</v>
      </c>
      <c r="J508" s="142">
        <v>8</v>
      </c>
      <c r="K508" s="55" t="s">
        <v>96</v>
      </c>
      <c r="L508" s="146"/>
      <c r="M508" s="57">
        <v>0</v>
      </c>
      <c r="N508" s="58">
        <v>0</v>
      </c>
      <c r="O508" s="59">
        <v>0</v>
      </c>
      <c r="P508" s="59">
        <v>0</v>
      </c>
      <c r="Q508" s="59">
        <v>0</v>
      </c>
      <c r="R508" s="59">
        <f t="shared" si="160"/>
        <v>0</v>
      </c>
      <c r="S508" s="60"/>
      <c r="T508" s="61">
        <f t="shared" si="140"/>
        <v>0</v>
      </c>
      <c r="U508" s="62">
        <f t="shared" si="161"/>
        <v>0</v>
      </c>
      <c r="V508" s="62">
        <v>0</v>
      </c>
      <c r="W508" s="62">
        <f t="shared" si="162"/>
        <v>0</v>
      </c>
      <c r="X508" s="63">
        <v>0</v>
      </c>
      <c r="Y508" s="61">
        <f t="shared" si="146"/>
        <v>0</v>
      </c>
    </row>
    <row r="509" spans="1:25" s="11" customFormat="1" x14ac:dyDescent="0.25">
      <c r="A509" s="166"/>
      <c r="B509" s="167"/>
      <c r="C509" s="168"/>
      <c r="D509" s="49" t="s">
        <v>423</v>
      </c>
      <c r="E509" s="142" t="s">
        <v>412</v>
      </c>
      <c r="F509" s="144" t="s">
        <v>413</v>
      </c>
      <c r="G509" s="144" t="s">
        <v>414</v>
      </c>
      <c r="H509" s="145" t="s">
        <v>106</v>
      </c>
      <c r="I509" s="142">
        <v>1</v>
      </c>
      <c r="J509" s="142">
        <v>8</v>
      </c>
      <c r="K509" s="55" t="s">
        <v>96</v>
      </c>
      <c r="L509" s="146"/>
      <c r="M509" s="57">
        <v>0</v>
      </c>
      <c r="N509" s="58">
        <v>0</v>
      </c>
      <c r="O509" s="59">
        <v>0</v>
      </c>
      <c r="P509" s="59">
        <v>0</v>
      </c>
      <c r="Q509" s="59">
        <v>0</v>
      </c>
      <c r="R509" s="59">
        <f t="shared" si="160"/>
        <v>0</v>
      </c>
      <c r="S509" s="60"/>
      <c r="T509" s="61">
        <f t="shared" si="140"/>
        <v>0</v>
      </c>
      <c r="U509" s="62">
        <f t="shared" si="161"/>
        <v>0</v>
      </c>
      <c r="V509" s="62">
        <v>0</v>
      </c>
      <c r="W509" s="62">
        <f t="shared" si="162"/>
        <v>0</v>
      </c>
      <c r="X509" s="63">
        <v>0</v>
      </c>
      <c r="Y509" s="61">
        <f t="shared" si="146"/>
        <v>0</v>
      </c>
    </row>
    <row r="510" spans="1:25" s="11" customFormat="1" x14ac:dyDescent="0.25">
      <c r="A510" s="166"/>
      <c r="B510" s="167"/>
      <c r="C510" s="168"/>
      <c r="D510" s="49" t="s">
        <v>97</v>
      </c>
      <c r="E510" s="142" t="s">
        <v>412</v>
      </c>
      <c r="F510" s="144" t="s">
        <v>413</v>
      </c>
      <c r="G510" s="144" t="s">
        <v>414</v>
      </c>
      <c r="H510" s="145" t="s">
        <v>106</v>
      </c>
      <c r="I510" s="142">
        <v>1</v>
      </c>
      <c r="J510" s="142">
        <v>8</v>
      </c>
      <c r="K510" s="55" t="s">
        <v>96</v>
      </c>
      <c r="L510" s="146"/>
      <c r="M510" s="57">
        <v>0</v>
      </c>
      <c r="N510" s="58">
        <v>0</v>
      </c>
      <c r="O510" s="59">
        <v>0</v>
      </c>
      <c r="P510" s="59">
        <v>0</v>
      </c>
      <c r="Q510" s="59">
        <v>0</v>
      </c>
      <c r="R510" s="59">
        <f t="shared" si="160"/>
        <v>0</v>
      </c>
      <c r="S510" s="60"/>
      <c r="T510" s="61">
        <f t="shared" si="140"/>
        <v>0</v>
      </c>
      <c r="U510" s="62">
        <f t="shared" si="161"/>
        <v>0</v>
      </c>
      <c r="V510" s="62">
        <v>0</v>
      </c>
      <c r="W510" s="62">
        <f t="shared" si="162"/>
        <v>0</v>
      </c>
      <c r="X510" s="63">
        <v>0</v>
      </c>
      <c r="Y510" s="61">
        <f t="shared" si="146"/>
        <v>0</v>
      </c>
    </row>
    <row r="511" spans="1:25" s="11" customFormat="1" x14ac:dyDescent="0.25">
      <c r="A511" s="166"/>
      <c r="B511" s="167"/>
      <c r="C511" s="168"/>
      <c r="D511" s="49" t="s">
        <v>147</v>
      </c>
      <c r="E511" s="142" t="s">
        <v>412</v>
      </c>
      <c r="F511" s="144" t="s">
        <v>413</v>
      </c>
      <c r="G511" s="144" t="s">
        <v>414</v>
      </c>
      <c r="H511" s="145" t="s">
        <v>106</v>
      </c>
      <c r="I511" s="142">
        <v>1</v>
      </c>
      <c r="J511" s="142">
        <v>8</v>
      </c>
      <c r="K511" s="55" t="s">
        <v>96</v>
      </c>
      <c r="L511" s="146"/>
      <c r="M511" s="57">
        <v>0</v>
      </c>
      <c r="N511" s="58">
        <v>0</v>
      </c>
      <c r="O511" s="59">
        <v>0</v>
      </c>
      <c r="P511" s="59">
        <v>0</v>
      </c>
      <c r="Q511" s="59">
        <v>0</v>
      </c>
      <c r="R511" s="59">
        <f t="shared" si="160"/>
        <v>0</v>
      </c>
      <c r="S511" s="60"/>
      <c r="T511" s="61">
        <f t="shared" si="140"/>
        <v>0</v>
      </c>
      <c r="U511" s="62">
        <f t="shared" si="161"/>
        <v>0</v>
      </c>
      <c r="V511" s="62">
        <v>0</v>
      </c>
      <c r="W511" s="62">
        <f t="shared" si="162"/>
        <v>0</v>
      </c>
      <c r="X511" s="63">
        <v>0</v>
      </c>
      <c r="Y511" s="61">
        <f t="shared" si="146"/>
        <v>0</v>
      </c>
    </row>
    <row r="512" spans="1:25" s="11" customFormat="1" x14ac:dyDescent="0.25">
      <c r="A512" s="166"/>
      <c r="B512" s="167"/>
      <c r="C512" s="168"/>
      <c r="D512" s="49" t="s">
        <v>424</v>
      </c>
      <c r="E512" s="142" t="s">
        <v>412</v>
      </c>
      <c r="F512" s="144" t="s">
        <v>413</v>
      </c>
      <c r="G512" s="144" t="s">
        <v>414</v>
      </c>
      <c r="H512" s="145" t="s">
        <v>106</v>
      </c>
      <c r="I512" s="142">
        <v>1</v>
      </c>
      <c r="J512" s="142">
        <v>8</v>
      </c>
      <c r="K512" s="55" t="s">
        <v>96</v>
      </c>
      <c r="L512" s="146"/>
      <c r="M512" s="57">
        <v>0</v>
      </c>
      <c r="N512" s="58">
        <v>0</v>
      </c>
      <c r="O512" s="59">
        <v>0</v>
      </c>
      <c r="P512" s="59">
        <v>0</v>
      </c>
      <c r="Q512" s="59">
        <v>0</v>
      </c>
      <c r="R512" s="59">
        <f t="shared" si="160"/>
        <v>0</v>
      </c>
      <c r="S512" s="60"/>
      <c r="T512" s="61">
        <f t="shared" si="140"/>
        <v>0</v>
      </c>
      <c r="U512" s="62">
        <f t="shared" si="161"/>
        <v>0</v>
      </c>
      <c r="V512" s="62">
        <v>0</v>
      </c>
      <c r="W512" s="62">
        <f t="shared" si="162"/>
        <v>0</v>
      </c>
      <c r="X512" s="63">
        <v>0</v>
      </c>
      <c r="Y512" s="61">
        <f t="shared" si="146"/>
        <v>0</v>
      </c>
    </row>
    <row r="513" spans="1:25" s="26" customFormat="1" ht="30" x14ac:dyDescent="0.25">
      <c r="A513" s="113"/>
      <c r="B513" s="160"/>
      <c r="C513" s="161"/>
      <c r="D513" s="68"/>
      <c r="E513" s="112" t="s">
        <v>425</v>
      </c>
      <c r="F513" s="113" t="s">
        <v>413</v>
      </c>
      <c r="G513" s="113"/>
      <c r="H513" s="114" t="s">
        <v>106</v>
      </c>
      <c r="I513" s="112"/>
      <c r="J513" s="112"/>
      <c r="K513" s="162"/>
      <c r="L513" s="163"/>
      <c r="M513" s="120">
        <f t="shared" ref="M513:X513" si="163">SUM(M491:M512)</f>
        <v>0</v>
      </c>
      <c r="N513" s="77">
        <f t="shared" si="163"/>
        <v>0</v>
      </c>
      <c r="O513" s="76">
        <f t="shared" si="163"/>
        <v>0</v>
      </c>
      <c r="P513" s="76">
        <f t="shared" si="163"/>
        <v>0</v>
      </c>
      <c r="Q513" s="76">
        <f t="shared" si="163"/>
        <v>0</v>
      </c>
      <c r="R513" s="76">
        <f t="shared" si="163"/>
        <v>0</v>
      </c>
      <c r="S513" s="76">
        <f t="shared" si="163"/>
        <v>0</v>
      </c>
      <c r="T513" s="78">
        <f t="shared" si="140"/>
        <v>0</v>
      </c>
      <c r="U513" s="76">
        <f t="shared" si="163"/>
        <v>0</v>
      </c>
      <c r="V513" s="76">
        <f t="shared" si="163"/>
        <v>0</v>
      </c>
      <c r="W513" s="76">
        <f t="shared" si="163"/>
        <v>0</v>
      </c>
      <c r="X513" s="77">
        <f t="shared" si="163"/>
        <v>0</v>
      </c>
      <c r="Y513" s="78">
        <f t="shared" si="146"/>
        <v>0</v>
      </c>
    </row>
    <row r="514" spans="1:25" s="11" customFormat="1" x14ac:dyDescent="0.25">
      <c r="A514" s="170">
        <v>82</v>
      </c>
      <c r="B514" s="171">
        <v>1349</v>
      </c>
      <c r="C514" s="172">
        <v>12</v>
      </c>
      <c r="D514" s="49" t="s">
        <v>48</v>
      </c>
      <c r="E514" s="173"/>
      <c r="F514" s="174" t="s">
        <v>426</v>
      </c>
      <c r="G514" s="174" t="s">
        <v>427</v>
      </c>
      <c r="H514" s="175" t="s">
        <v>43</v>
      </c>
      <c r="I514" s="173">
        <v>3</v>
      </c>
      <c r="J514" s="173">
        <v>8</v>
      </c>
      <c r="K514" s="176" t="s">
        <v>96</v>
      </c>
      <c r="L514" s="177"/>
      <c r="M514" s="57">
        <v>1255</v>
      </c>
      <c r="N514" s="58">
        <v>0</v>
      </c>
      <c r="O514" s="59">
        <v>0</v>
      </c>
      <c r="P514" s="100">
        <f>M514</f>
        <v>1255</v>
      </c>
      <c r="Q514" s="59">
        <v>0</v>
      </c>
      <c r="R514" s="59">
        <f>P514+Q514</f>
        <v>1255</v>
      </c>
      <c r="S514" s="60">
        <v>0</v>
      </c>
      <c r="T514" s="61">
        <f t="shared" ref="T514:T518" si="164">S514</f>
        <v>0</v>
      </c>
      <c r="U514" s="62">
        <f>R514</f>
        <v>1255</v>
      </c>
      <c r="V514" s="62">
        <v>0</v>
      </c>
      <c r="W514" s="62">
        <f>R514+V514</f>
        <v>1255</v>
      </c>
      <c r="X514" s="63">
        <v>0</v>
      </c>
      <c r="Y514" s="61">
        <f t="shared" si="146"/>
        <v>0</v>
      </c>
    </row>
    <row r="515" spans="1:25" x14ac:dyDescent="0.25">
      <c r="A515" s="170">
        <v>707</v>
      </c>
      <c r="B515" s="171">
        <v>4173</v>
      </c>
      <c r="C515" s="172">
        <v>4</v>
      </c>
      <c r="D515" s="49" t="s">
        <v>428</v>
      </c>
      <c r="E515" s="173"/>
      <c r="F515" s="174" t="s">
        <v>426</v>
      </c>
      <c r="G515" s="174" t="s">
        <v>427</v>
      </c>
      <c r="H515" s="175" t="s">
        <v>43</v>
      </c>
      <c r="I515" s="173">
        <v>3</v>
      </c>
      <c r="J515" s="173">
        <v>3</v>
      </c>
      <c r="K515" s="176" t="s">
        <v>59</v>
      </c>
      <c r="L515" s="177"/>
      <c r="M515" s="57">
        <v>289</v>
      </c>
      <c r="N515" s="58">
        <v>303.45</v>
      </c>
      <c r="O515" s="59">
        <v>0</v>
      </c>
      <c r="P515" s="100">
        <f>M515</f>
        <v>289</v>
      </c>
      <c r="Q515" s="59">
        <v>0</v>
      </c>
      <c r="R515" s="59">
        <f>P515+Q515</f>
        <v>289</v>
      </c>
      <c r="S515" s="60">
        <v>303.45</v>
      </c>
      <c r="T515" s="61">
        <f t="shared" si="164"/>
        <v>303.45</v>
      </c>
      <c r="U515" s="62">
        <f>R515</f>
        <v>289</v>
      </c>
      <c r="V515" s="62">
        <v>0</v>
      </c>
      <c r="W515" s="62">
        <f>R515+V515</f>
        <v>289</v>
      </c>
      <c r="X515" s="63">
        <v>303.45</v>
      </c>
      <c r="Y515" s="61">
        <f t="shared" si="146"/>
        <v>606.9</v>
      </c>
    </row>
    <row r="516" spans="1:25" x14ac:dyDescent="0.25">
      <c r="A516" s="170"/>
      <c r="B516" s="171">
        <v>4219</v>
      </c>
      <c r="C516" s="172">
        <v>18</v>
      </c>
      <c r="D516" s="49" t="s">
        <v>429</v>
      </c>
      <c r="E516" s="173"/>
      <c r="F516" s="174" t="s">
        <v>426</v>
      </c>
      <c r="G516" s="174" t="s">
        <v>427</v>
      </c>
      <c r="H516" s="175" t="s">
        <v>43</v>
      </c>
      <c r="I516" s="173">
        <v>3</v>
      </c>
      <c r="J516" s="173">
        <v>3</v>
      </c>
      <c r="K516" s="176" t="s">
        <v>59</v>
      </c>
      <c r="L516" s="177"/>
      <c r="M516" s="57">
        <v>856</v>
      </c>
      <c r="N516" s="58">
        <v>898.8</v>
      </c>
      <c r="O516" s="59">
        <v>0</v>
      </c>
      <c r="P516" s="100">
        <f>M516</f>
        <v>856</v>
      </c>
      <c r="Q516" s="59">
        <v>0</v>
      </c>
      <c r="R516" s="59">
        <f>P516+Q516</f>
        <v>856</v>
      </c>
      <c r="S516" s="60">
        <v>898.8</v>
      </c>
      <c r="T516" s="61">
        <f t="shared" si="164"/>
        <v>898.8</v>
      </c>
      <c r="U516" s="62">
        <f>R516</f>
        <v>856</v>
      </c>
      <c r="V516" s="62">
        <v>0</v>
      </c>
      <c r="W516" s="62">
        <f>R516+V516</f>
        <v>856</v>
      </c>
      <c r="X516" s="63">
        <v>898.8</v>
      </c>
      <c r="Y516" s="61">
        <f t="shared" si="146"/>
        <v>1797.6</v>
      </c>
    </row>
    <row r="517" spans="1:25" ht="45" x14ac:dyDescent="0.25">
      <c r="A517" s="178"/>
      <c r="B517" s="148"/>
      <c r="C517" s="149"/>
      <c r="D517" s="147"/>
      <c r="E517" s="179" t="s">
        <v>430</v>
      </c>
      <c r="F517" s="68" t="s">
        <v>426</v>
      </c>
      <c r="G517" s="68"/>
      <c r="H517" s="85" t="s">
        <v>43</v>
      </c>
      <c r="I517" s="179"/>
      <c r="J517" s="179"/>
      <c r="K517" s="180"/>
      <c r="L517" s="181">
        <v>2400</v>
      </c>
      <c r="M517" s="155">
        <f t="shared" ref="M517:X517" si="165">SUM(M514:M516)</f>
        <v>2400</v>
      </c>
      <c r="N517" s="154">
        <f t="shared" si="165"/>
        <v>1202.25</v>
      </c>
      <c r="O517" s="155">
        <f t="shared" si="165"/>
        <v>0</v>
      </c>
      <c r="P517" s="155">
        <f t="shared" si="165"/>
        <v>2400</v>
      </c>
      <c r="Q517" s="155">
        <f t="shared" si="165"/>
        <v>0</v>
      </c>
      <c r="R517" s="155">
        <f t="shared" si="165"/>
        <v>2400</v>
      </c>
      <c r="S517" s="154">
        <f t="shared" si="165"/>
        <v>1202.25</v>
      </c>
      <c r="T517" s="78">
        <f t="shared" si="164"/>
        <v>1202.25</v>
      </c>
      <c r="U517" s="155">
        <f t="shared" si="165"/>
        <v>2400</v>
      </c>
      <c r="V517" s="155">
        <f t="shared" si="165"/>
        <v>0</v>
      </c>
      <c r="W517" s="155">
        <f t="shared" si="165"/>
        <v>2400</v>
      </c>
      <c r="X517" s="155">
        <f t="shared" si="165"/>
        <v>1202.25</v>
      </c>
      <c r="Y517" s="78">
        <f t="shared" si="146"/>
        <v>2404.5</v>
      </c>
    </row>
    <row r="518" spans="1:25" ht="30" x14ac:dyDescent="0.25">
      <c r="A518" s="182"/>
      <c r="B518" s="183"/>
      <c r="C518" s="184"/>
      <c r="D518" s="182"/>
      <c r="E518" s="185" t="s">
        <v>431</v>
      </c>
      <c r="F518" s="182"/>
      <c r="G518" s="186"/>
      <c r="H518" s="187"/>
      <c r="I518" s="185"/>
      <c r="J518" s="185"/>
      <c r="K518" s="188"/>
      <c r="L518" s="189">
        <f>SUM(L11,L21,L48,L51,L61,L73,L82,L85,L89,L92,L94,L102,L110,L119,L125,L165,L167,L183,L193,L196,L199,L202,L204,L206,L208,L211,L213,L216,L220,L222,L225,L228,L230,L232,L234,L245,L250,L273,L319,L322,L328,L331,L333,L336,L340,L354,L358,L405,L408,L410,L412,L421,L438,L447,L455,L464,L466,L472,L480,L485,L490,L513,L517)</f>
        <v>1929395</v>
      </c>
      <c r="M518" s="189">
        <f>SUM(M11,M21,M48,M51,M61,M73,M82,M85,M89,M92,M94,M102,M110,M119,M125,M165,M167,M183,M193,M196,M199,M202,M204,M206,M208,M211,M213,M216,M220,M222,M225,M228,M230,M232,M234,M245,M250,M273,M319,M322,M328,M331,M333,M336,M340,M354,M358,M405,M408,M410,M412,M421,M438,M447,M455,M464,M466,M472,M480,M485,M490,M513,M517)</f>
        <v>1747317</v>
      </c>
      <c r="N518" s="190">
        <f>SUM(N11,N21,N48,N51,N61,N73,N82,N85,N89,N92,N94,N102,N110,N119,N125,N165,N167,N183,N193,N196,N199,N202,N204,N206,N208,N211,N213,N216,N220,N222,N225,N228,N230,N232,N234,N245,N250,N273,N319,N322,N328,N331,N333,N336,N340,N354,N358,N405,N408,N410,N412,N421,N438,N447,N455,N464,N466,N472,N480,N485,N490,N513,N517)</f>
        <v>3490569.7350000003</v>
      </c>
      <c r="O518" s="189">
        <f>SUM(O11,O21,O48,O51,O61,O73,O82,O85,O89,O92,O94,O102,O110,O119,O125,O165,O167,O183,O193,O196,O199,O202,O204,O206,O208,O211,O213,O216,O220,O222,O225,O228,O230,O232,O234,O245,O250,O273,O319,O322,O328,O331,O333,O336,O340,O354,O358,O405,O408,O410,O412,O421,O438,O447,O455,O464,O466,O472,O480,O485,O490,O513,O517)</f>
        <v>1685022</v>
      </c>
      <c r="P518" s="189">
        <f>SUM(P11,P21,P48,P51,P61,P73,P82,P85,P89,P92,P94,P102,P110,P119,P125,P165,P167,P183,P193,P196,P199,P202,P204,P206,P208,P211,P213,P216,P220,P222,P225,P228,P230,P232,P234,P245,P250,P273,P319,P322,P328,P331,P333,P336,P340,P354,P358,P405,P408,P410,P412,P421,P438,P447,P455,P464,P466,P472,P480,P485,P490,P513,P517)</f>
        <v>1748990.16</v>
      </c>
      <c r="Q518" s="191"/>
      <c r="R518" s="189">
        <f>SUM(R11,R21,R48,R51,R61,R73,R82,R85,R89,R92,R94,R102,R110,R119,R125,R165,R167,R183,R193,R196,R199,R202,R204,R206,R208,R211,R213,R216,R220,R222,R225,R228,R230,R232,R234,R245,R250,R273,R319,R322,R328,R331,R333,R336,R340,R354,R358,R405,R408,R410,R412,R421,R438,R447,R455,R464,R466,R472,R480,R485,R490,R513,R517)</f>
        <v>1844984.16</v>
      </c>
      <c r="S518" s="192">
        <f>SUM(S11,S21,S48,S51,S61,S73,S82,S85,S89,S92,S94,S102,S110,S119,S125,S165,S167,S183,S193,S196,S199,S202,S204,S206,S208,S211,S213,S216,S220,S222,S225,S228,S230,S232,S234,S245,S250,S273,S319,S322,S328,S331,S333,S336,S340,S354,S358,S405,S408,S410,S412,S421,S438,S447,S455,S464,S466,S472,S480,S485,S490,S513,S517)</f>
        <v>3625159.3097999999</v>
      </c>
      <c r="T518" s="193">
        <f t="shared" si="164"/>
        <v>3625159.3097999999</v>
      </c>
      <c r="U518" s="189">
        <f>SUM(U11,U21,U48,U51,U61,U73,U82,U85,U89,U92,U94,U102,U110,U119,U125,U165,U167,U183,U193,U196,U199,U202,U204,U206,U208,U211,U213,U216,U220,U222,U225,U228,U230,U232,U234,U245,U250,U273,U319,U322,U328,U331,U333,U336,U340,U354,U358,U405,U408,U410,U412,U421,U438,U447,U455,U464,U466,U472,U480,U485,U490,U513,U517)</f>
        <v>1840887.16</v>
      </c>
      <c r="V518" s="191">
        <f>SUM(V5:V446)</f>
        <v>0</v>
      </c>
      <c r="W518" s="189">
        <f>SUM(W11,W21,W48,W51,W61,W73,W82,W85,W89,W92,W94,W102,W110,W119,W125,W165,W167,W183,W193,W196,W199,W202,W204,W206,W208,W211,W213,W216,W220,W222,W225,W228,W230,W232,W234,W245,W250,W273,W319,W322,W328,W331,W333,W336,W340,W354,W358,W405,W408,W410,W412,W421,W438,W447,W455,W464,W466,W472,W480,W485,W490,W513,W517)</f>
        <v>1942990.3</v>
      </c>
      <c r="X518" s="192">
        <f>SUM(X11,X21,X48,X51,X61,X73,X82,X85,X89,X92,X94,X102,X110,X119,X125,X165,X167,X183,X193,X196,X199,X202,X204,X206,X208,X211,X213,X216,X220,X222,X225,X228,X230,X232,X234,X245,X250,X273,X319,X322,X328,X331,X333,X336,X340,X354,X358,X405,X408,X410,X412,X421,X438,X447,X455,X464,X466,X472,X480,X485,X490,X513,X517)</f>
        <v>3774291.9413999999</v>
      </c>
      <c r="Y518" s="193">
        <f t="shared" ref="Y518" si="166">T518+X518</f>
        <v>7399451.2511999998</v>
      </c>
    </row>
    <row r="519" spans="1:25" x14ac:dyDescent="0.25">
      <c r="L519" s="200"/>
      <c r="S519" s="203"/>
    </row>
    <row r="520" spans="1:25" x14ac:dyDescent="0.25">
      <c r="A520" s="204"/>
      <c r="N520" s="201"/>
      <c r="O520" s="201"/>
      <c r="P520" s="201"/>
      <c r="R520" s="201"/>
    </row>
    <row r="521" spans="1:25" x14ac:dyDescent="0.25">
      <c r="A521" s="204"/>
      <c r="O521" s="201"/>
      <c r="P521" s="201"/>
      <c r="R521" s="201"/>
    </row>
    <row r="522" spans="1:25" x14ac:dyDescent="0.25">
      <c r="A522" s="204"/>
      <c r="N522" s="201"/>
      <c r="O522" s="201"/>
      <c r="P522" s="201"/>
      <c r="R522" s="201"/>
    </row>
    <row r="523" spans="1:25" x14ac:dyDescent="0.25">
      <c r="A523" s="204"/>
      <c r="N523" s="206"/>
      <c r="O523" s="201"/>
      <c r="P523" s="201"/>
      <c r="Q523" s="207"/>
      <c r="R523" s="201"/>
    </row>
    <row r="524" spans="1:25" x14ac:dyDescent="0.25">
      <c r="A524" s="204"/>
      <c r="N524" s="206"/>
    </row>
    <row r="525" spans="1:25" x14ac:dyDescent="0.25">
      <c r="A525" s="204"/>
      <c r="N525" s="206"/>
    </row>
    <row r="526" spans="1:25" x14ac:dyDescent="0.25">
      <c r="A526" s="204"/>
      <c r="N526" s="206"/>
      <c r="O526" s="208"/>
    </row>
    <row r="527" spans="1:25" x14ac:dyDescent="0.25">
      <c r="A527" s="204"/>
      <c r="N527" s="209"/>
    </row>
    <row r="528" spans="1:25" x14ac:dyDescent="0.25">
      <c r="A528" s="204"/>
    </row>
    <row r="529" spans="1:1" x14ac:dyDescent="0.25">
      <c r="A529" s="204"/>
    </row>
    <row r="530" spans="1:1" ht="15" customHeight="1" x14ac:dyDescent="0.25">
      <c r="A530" s="204"/>
    </row>
    <row r="531" spans="1:1" ht="15" customHeight="1" x14ac:dyDescent="0.25">
      <c r="A531" s="204"/>
    </row>
    <row r="532" spans="1:1" ht="15" customHeight="1" x14ac:dyDescent="0.25">
      <c r="A532" s="204"/>
    </row>
  </sheetData>
  <autoFilter ref="A7:Y518" xr:uid="{7D598558-6D11-430C-870A-500030CB322E}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Killian</dc:creator>
  <cp:lastModifiedBy>Felicia Provencal</cp:lastModifiedBy>
  <dcterms:created xsi:type="dcterms:W3CDTF">2024-01-05T18:01:42Z</dcterms:created>
  <dcterms:modified xsi:type="dcterms:W3CDTF">2024-01-05T21:17:44Z</dcterms:modified>
</cp:coreProperties>
</file>